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341" windowWidth="10920" windowHeight="7320" activeTab="0"/>
  </bookViews>
  <sheets>
    <sheet name="расц 2018" sheetId="1" r:id="rId1"/>
    <sheet name="Лист3" sheetId="2" r:id="rId2"/>
  </sheets>
  <definedNames>
    <definedName name="_xlnm.Print_Area" localSheetId="0">'расц 2018'!$A$1:$N$217</definedName>
  </definedNames>
  <calcPr fullCalcOnLoad="1" fullPrecision="0"/>
</workbook>
</file>

<file path=xl/sharedStrings.xml><?xml version="1.0" encoding="utf-8"?>
<sst xmlns="http://schemas.openxmlformats.org/spreadsheetml/2006/main" count="572" uniqueCount="410">
  <si>
    <t>№ п/п</t>
  </si>
  <si>
    <t>Основание</t>
  </si>
  <si>
    <t>Наименование работ</t>
  </si>
  <si>
    <t>Ед-ца измер</t>
  </si>
  <si>
    <t>п.м.</t>
  </si>
  <si>
    <t>то же, д. до 50 мм.</t>
  </si>
  <si>
    <t>то же, д. до 100 мм.</t>
  </si>
  <si>
    <t>шт.</t>
  </si>
  <si>
    <t>65-5-1</t>
  </si>
  <si>
    <t>65-5-2</t>
  </si>
  <si>
    <t>65-5-3</t>
  </si>
  <si>
    <t>65-5-5</t>
  </si>
  <si>
    <t>65-5-7</t>
  </si>
  <si>
    <t>65-6-3</t>
  </si>
  <si>
    <t>65-6-5</t>
  </si>
  <si>
    <t>65-6-6</t>
  </si>
  <si>
    <t>65-6-7</t>
  </si>
  <si>
    <t>65-6-8</t>
  </si>
  <si>
    <t>65-6-9</t>
  </si>
  <si>
    <t>65-6-10</t>
  </si>
  <si>
    <t>65-6-11</t>
  </si>
  <si>
    <t>65-6-12</t>
  </si>
  <si>
    <t>65-6-14</t>
  </si>
  <si>
    <t>Моек на 1 отделение.</t>
  </si>
  <si>
    <t>65-6-15</t>
  </si>
  <si>
    <t>65-6-16</t>
  </si>
  <si>
    <t>Моек на 2 отделения.</t>
  </si>
  <si>
    <t>Ванн чугунных</t>
  </si>
  <si>
    <t>Ванн стальных</t>
  </si>
  <si>
    <t>65-6-17</t>
  </si>
  <si>
    <t>65-6-18</t>
  </si>
  <si>
    <t>Раковин</t>
  </si>
  <si>
    <t>65-6-19</t>
  </si>
  <si>
    <t>65-6-20</t>
  </si>
  <si>
    <t>Умывальников</t>
  </si>
  <si>
    <t>65-6-24</t>
  </si>
  <si>
    <t>Шарового крана смывного бачка</t>
  </si>
  <si>
    <t>65-6-25</t>
  </si>
  <si>
    <t>65-6-26</t>
  </si>
  <si>
    <t>Регулировка смывного бачка</t>
  </si>
  <si>
    <t>65-7-1</t>
  </si>
  <si>
    <t>65-7-2</t>
  </si>
  <si>
    <t>65-8-1</t>
  </si>
  <si>
    <t>65-8-2</t>
  </si>
  <si>
    <t>65-9-1</t>
  </si>
  <si>
    <t>65-9-2</t>
  </si>
  <si>
    <t>то же, д. до 20 мм.</t>
  </si>
  <si>
    <t>то же, д. до 25 мм.</t>
  </si>
  <si>
    <t>65-9-3</t>
  </si>
  <si>
    <t>65-9-4</t>
  </si>
  <si>
    <t>65-9-5</t>
  </si>
  <si>
    <t>то же, д. до 32 мм.</t>
  </si>
  <si>
    <t>то же, д. до 40 мм.</t>
  </si>
  <si>
    <t>Очистка канализационной сети внутренней</t>
  </si>
  <si>
    <t>то же, дворовой</t>
  </si>
  <si>
    <t>65-10-1</t>
  </si>
  <si>
    <t>65-10-2</t>
  </si>
  <si>
    <t>65-15-1</t>
  </si>
  <si>
    <t>65-15-2</t>
  </si>
  <si>
    <t>то же , д. до 32 мм.</t>
  </si>
  <si>
    <t>то же , д. до 50 мм.</t>
  </si>
  <si>
    <t>65-15-3</t>
  </si>
  <si>
    <t>65-15-5</t>
  </si>
  <si>
    <t>65-15-6</t>
  </si>
  <si>
    <t>65-15-7</t>
  </si>
  <si>
    <t>65-15-8</t>
  </si>
  <si>
    <t>65-15-9</t>
  </si>
  <si>
    <t>65-15-10</t>
  </si>
  <si>
    <t>Смена сгонов у трубопроводов д. до 20 мм.</t>
  </si>
  <si>
    <t>65-16-1</t>
  </si>
  <si>
    <t>65-16-2</t>
  </si>
  <si>
    <t>65-16-3</t>
  </si>
  <si>
    <t>Демонтаж радиаторов отопления весом до 80 кг.</t>
  </si>
  <si>
    <t>То же, до 160 кг.</t>
  </si>
  <si>
    <t>65-19-1</t>
  </si>
  <si>
    <t>65-19-2</t>
  </si>
  <si>
    <t>65-19-6</t>
  </si>
  <si>
    <t>1 рад.</t>
  </si>
  <si>
    <t>Добавление секций радиаторов: одной или двух крайних</t>
  </si>
  <si>
    <t>то же, одной или двух средних.</t>
  </si>
  <si>
    <t>65-21-1</t>
  </si>
  <si>
    <t>65-21-2</t>
  </si>
  <si>
    <t>Снятие секций радиаторов: одной или двух крайних.</t>
  </si>
  <si>
    <t>65-21-3</t>
  </si>
  <si>
    <t>65-21-4</t>
  </si>
  <si>
    <t>65-21-5</t>
  </si>
  <si>
    <t>65-21-6</t>
  </si>
  <si>
    <t>При добавлении более двух секций на каждую последующую добавлять к 65-21-1</t>
  </si>
  <si>
    <t>При добавлении более двух секций на каждую последующую добавлять к 65-21-2</t>
  </si>
  <si>
    <t>При снятии более двух секций на каждую последующую добавлять к 65-21-3</t>
  </si>
  <si>
    <t>При снятии более двух секций на каждую последующую добавлять к 65-21-4</t>
  </si>
  <si>
    <t>65-21-7</t>
  </si>
  <si>
    <t>65-21-8</t>
  </si>
  <si>
    <t>65-22-1</t>
  </si>
  <si>
    <t>65-22-2</t>
  </si>
  <si>
    <t>Смена воздушных кранов радиаторов</t>
  </si>
  <si>
    <t>Смена  пробко-спускных кранов</t>
  </si>
  <si>
    <t>65-25-1</t>
  </si>
  <si>
    <t>65-25-2</t>
  </si>
  <si>
    <t>Смена светильников с лампами накаливания.</t>
  </si>
  <si>
    <t>67-8-1</t>
  </si>
  <si>
    <t>67-8-2</t>
  </si>
  <si>
    <t>67-9-1</t>
  </si>
  <si>
    <t>67-9-2</t>
  </si>
  <si>
    <t>Смена электросчётчиков</t>
  </si>
  <si>
    <t>67-10-1</t>
  </si>
  <si>
    <t>67-11-1</t>
  </si>
  <si>
    <t>Смена патронов</t>
  </si>
  <si>
    <t>Демонтаж оконных коробок в каменных стенах с отбивкой штукатурки в откосах</t>
  </si>
  <si>
    <t>56-1-1</t>
  </si>
  <si>
    <t>56-1-3</t>
  </si>
  <si>
    <t>То же, в рубленных стенах</t>
  </si>
  <si>
    <t>56-4-1</t>
  </si>
  <si>
    <t>Ремонт оконных коробок в каменных стенах при одном переплёте</t>
  </si>
  <si>
    <t>1 кор.</t>
  </si>
  <si>
    <t>То же, при двух переплётах.</t>
  </si>
  <si>
    <t>56-4-2</t>
  </si>
  <si>
    <t>56-4-3</t>
  </si>
  <si>
    <t>Ремонт оконных коробок в брусчатых и рубленых стенах</t>
  </si>
  <si>
    <t>Ремонт оконных переплётов с заменой брусков из профилированных заготовок</t>
  </si>
  <si>
    <t>56-5-1</t>
  </si>
  <si>
    <t>1 ств.</t>
  </si>
  <si>
    <t>То же, с изготовлением элементов по размеру и профилю.</t>
  </si>
  <si>
    <t>56-5-2</t>
  </si>
  <si>
    <t>Ремонт форточек</t>
  </si>
  <si>
    <t>56-6-1</t>
  </si>
  <si>
    <t>Установка деревянных оконных переплётов неостеклённых створных</t>
  </si>
  <si>
    <t>ств.</t>
  </si>
  <si>
    <t>56-8-1</t>
  </si>
  <si>
    <t>То же, глухих.</t>
  </si>
  <si>
    <t>56-8-2</t>
  </si>
  <si>
    <t>фр.</t>
  </si>
  <si>
    <t>Демонтаж дверных коробок в каменных стенах с отбивкой штукатурки в откосах.</t>
  </si>
  <si>
    <t>56-9-1</t>
  </si>
  <si>
    <t>56-9-3</t>
  </si>
  <si>
    <t>То же, в деревянных рубленных стенах</t>
  </si>
  <si>
    <t>То же, в деревянных каркасных стенах и перегородках.</t>
  </si>
  <si>
    <t>56-9-4</t>
  </si>
  <si>
    <t>56-10-1</t>
  </si>
  <si>
    <t>Снятие дверных полотен.</t>
  </si>
  <si>
    <t>м2. пол.</t>
  </si>
  <si>
    <t>56-11-1</t>
  </si>
  <si>
    <t>Снятие наличников.</t>
  </si>
  <si>
    <t>56-12-1</t>
  </si>
  <si>
    <t>Смена дверных приборов: петли</t>
  </si>
  <si>
    <t>56-12-2</t>
  </si>
  <si>
    <t>шпингалеты</t>
  </si>
  <si>
    <t>ручки-скобы</t>
  </si>
  <si>
    <t>56-12-3</t>
  </si>
  <si>
    <t>56-12-4</t>
  </si>
  <si>
    <t>ручки-кнопки</t>
  </si>
  <si>
    <t>замки врезные</t>
  </si>
  <si>
    <t>56-12-5</t>
  </si>
  <si>
    <t>замки накладные</t>
  </si>
  <si>
    <t>56-12-6</t>
  </si>
  <si>
    <t>пружины</t>
  </si>
  <si>
    <t>задвижки</t>
  </si>
  <si>
    <t>щеколды</t>
  </si>
  <si>
    <t>56-12-7</t>
  </si>
  <si>
    <t>56-12-8</t>
  </si>
  <si>
    <t>56-12-9</t>
  </si>
  <si>
    <t>Смена оконных приборов: петли.</t>
  </si>
  <si>
    <t>ручки</t>
  </si>
  <si>
    <t>остановы</t>
  </si>
  <si>
    <t>фрамужные приборы</t>
  </si>
  <si>
    <t>петли форточные</t>
  </si>
  <si>
    <t>завёртки форточные</t>
  </si>
  <si>
    <t>56-12-10</t>
  </si>
  <si>
    <t>56-12-11</t>
  </si>
  <si>
    <t>56-12-12</t>
  </si>
  <si>
    <t>56-12-13</t>
  </si>
  <si>
    <t>56-12-14</t>
  </si>
  <si>
    <t>56-12-15</t>
  </si>
  <si>
    <t>56-12-16</t>
  </si>
  <si>
    <t>Ремонт дверных коробок узких, без снятия полотен в каменных стенах.</t>
  </si>
  <si>
    <t>56-13-1</t>
  </si>
  <si>
    <t>56-13-2</t>
  </si>
  <si>
    <t>То же, со снятием полотен.</t>
  </si>
  <si>
    <t>То же в деревянных стенах без снятия полотен.</t>
  </si>
  <si>
    <t>56-13-3</t>
  </si>
  <si>
    <t>56-13-4</t>
  </si>
  <si>
    <t>Перевязка дверного полотна с уменьшением размера по высоте.</t>
  </si>
  <si>
    <t>56-14-1</t>
  </si>
  <si>
    <t>1 пол.</t>
  </si>
  <si>
    <t>Ремонт дверных полотен со сменой брусков обвязки: вертикальных</t>
  </si>
  <si>
    <t>56-15-5</t>
  </si>
  <si>
    <t>1 брус.</t>
  </si>
  <si>
    <t>То же, горизонтальных.</t>
  </si>
  <si>
    <t>56-15-2</t>
  </si>
  <si>
    <t>Ремонт порогов шириной до 150 мм</t>
  </si>
  <si>
    <t>56-17-2</t>
  </si>
  <si>
    <t>1 мес-то</t>
  </si>
  <si>
    <t>Укрепление оконных и дверных коробок с конопаткой</t>
  </si>
  <si>
    <t>Тоже, без конопатки.</t>
  </si>
  <si>
    <t>56-18-1</t>
  </si>
  <si>
    <t>56-18-2</t>
  </si>
  <si>
    <t>Установка полотен наружных кроме балконных.</t>
  </si>
  <si>
    <t>56-21-1</t>
  </si>
  <si>
    <t>Установка полотен  наружных балконных спаренных.</t>
  </si>
  <si>
    <t>56-21-2</t>
  </si>
  <si>
    <t>Установка полотен наружных балконных без фрамуг.</t>
  </si>
  <si>
    <t>56-21-3</t>
  </si>
  <si>
    <t>Установка полотен внутренних межкомнатных.</t>
  </si>
  <si>
    <t>56-21-5</t>
  </si>
  <si>
    <t>Перестилка дощатых полов неокрашенных</t>
  </si>
  <si>
    <t>57-4-1</t>
  </si>
  <si>
    <t>При перестилке окрашенных полов к расценке 57-4-1 добавлять</t>
  </si>
  <si>
    <t>57-4-2</t>
  </si>
  <si>
    <t>Смена дощатых полов с добавлением новых досок до 25%</t>
  </si>
  <si>
    <t>57-4-4</t>
  </si>
  <si>
    <t>57-4-5</t>
  </si>
  <si>
    <t>То же, с добавлением до 50% нового материала.</t>
  </si>
  <si>
    <t>57-4-10</t>
  </si>
  <si>
    <t>Смена дощатых полов: выравнивание лаг с изготовлением прокладок.</t>
  </si>
  <si>
    <t>Ремонт дощатых покрытий, сплачивание со вставкой реек.</t>
  </si>
  <si>
    <t>57-5-1</t>
  </si>
  <si>
    <t>Смена досок в полах до 3 штук в одном месте.</t>
  </si>
  <si>
    <t>57-5-2</t>
  </si>
  <si>
    <t>п.м. дос.</t>
  </si>
  <si>
    <t>57-8-2</t>
  </si>
  <si>
    <t>Смена простильных дощатых полов с добавлением новых досок до 50%.</t>
  </si>
  <si>
    <t>м2 пола.</t>
  </si>
  <si>
    <t>57-8-3</t>
  </si>
  <si>
    <t>То же , полная смена досок.</t>
  </si>
  <si>
    <t>60-3-2</t>
  </si>
  <si>
    <t>Большой ремонт печей необлицованных</t>
  </si>
  <si>
    <t>1 печь.</t>
  </si>
  <si>
    <t>Малый ремонт печей русских: сводов</t>
  </si>
  <si>
    <t>60-4-1</t>
  </si>
  <si>
    <t>60-4-2</t>
  </si>
  <si>
    <t>То же, пода наружней стенки.</t>
  </si>
  <si>
    <t>60-4-3</t>
  </si>
  <si>
    <t>Малый ремонт печей голландских: пода, топочного или поддувального отверстия.</t>
  </si>
  <si>
    <t>Малый ремонт кухонных очагов: боковой или задней стенки.</t>
  </si>
  <si>
    <t>60-4-5</t>
  </si>
  <si>
    <t>60-4-6</t>
  </si>
  <si>
    <t>То же, топочного или поддувального отверстия.</t>
  </si>
  <si>
    <t>Перекладка частей русской печи: устья.</t>
  </si>
  <si>
    <t>мес-то</t>
  </si>
  <si>
    <t>60-5-1</t>
  </si>
  <si>
    <t>То же, свода</t>
  </si>
  <si>
    <t>60-5-2</t>
  </si>
  <si>
    <t>То же, пода.</t>
  </si>
  <si>
    <t>60-5-3</t>
  </si>
  <si>
    <t>60-5-4</t>
  </si>
  <si>
    <t>То же, наружной стенки.</t>
  </si>
  <si>
    <t>Перекладка вертикальных разделок печей толщиной  0,25 кирпича.</t>
  </si>
  <si>
    <t>60-8-1</t>
  </si>
  <si>
    <t>м разд.</t>
  </si>
  <si>
    <t>То же, толщиной 0,5 кирпича.</t>
  </si>
  <si>
    <t>60-8-2</t>
  </si>
  <si>
    <t>Промазка трещин в кладке печи</t>
  </si>
  <si>
    <t>60-12-1</t>
  </si>
  <si>
    <t>Смена приборов в печах необлицованных:  вычистных и поддувальных дверок.</t>
  </si>
  <si>
    <t>1 приб.</t>
  </si>
  <si>
    <t>60-14-1</t>
  </si>
  <si>
    <t>То же, топочных дверок.</t>
  </si>
  <si>
    <t>60-14-2</t>
  </si>
  <si>
    <t>60-14-3</t>
  </si>
  <si>
    <t>То же, вьюшек.</t>
  </si>
  <si>
    <t>60-14-4</t>
  </si>
  <si>
    <t>То же, задвижек.</t>
  </si>
  <si>
    <t>60-14-7</t>
  </si>
  <si>
    <t>То же, душников и розеток.</t>
  </si>
  <si>
    <t>60-15-1</t>
  </si>
  <si>
    <t>Смена предтопочных листов: дугообразных</t>
  </si>
  <si>
    <t>1 лист.</t>
  </si>
  <si>
    <t>60-15-2</t>
  </si>
  <si>
    <t>То же, прямоугольных.</t>
  </si>
  <si>
    <t>Прочистка дымохода из кирпича: горизонтального</t>
  </si>
  <si>
    <t>60-16-1</t>
  </si>
  <si>
    <t>60-16-2</t>
  </si>
  <si>
    <t>То же, вертикального.</t>
  </si>
  <si>
    <t>Смена стёкол в деревянных переплётах при площади стекла до 0,25 м2.</t>
  </si>
  <si>
    <t>63-1-1</t>
  </si>
  <si>
    <t xml:space="preserve">м2. </t>
  </si>
  <si>
    <t>63-1-2</t>
  </si>
  <si>
    <t>Тоже, при площади стекла до 0,5 м2</t>
  </si>
  <si>
    <t>63-1-3</t>
  </si>
  <si>
    <t>То же, при площади до 1 м2.</t>
  </si>
  <si>
    <t>Пробивка отверстий в кирпичных стенах для водогазопроводных труб вручную</t>
  </si>
  <si>
    <t>69-1-3</t>
  </si>
  <si>
    <t>1 отв.</t>
  </si>
  <si>
    <t>Сверление отверстий в кирпичных стенах электроперфоратором</t>
  </si>
  <si>
    <t>69-2-1</t>
  </si>
  <si>
    <t>Сверление отверстий в деревянных конструкциях  электродрелью.</t>
  </si>
  <si>
    <t>69-2-4</t>
  </si>
  <si>
    <t>Ксерокопия на 1 странице</t>
  </si>
  <si>
    <t xml:space="preserve">                       на 2 страницах</t>
  </si>
  <si>
    <t>67-1-1</t>
  </si>
  <si>
    <t>Демонтаж электропроводки</t>
  </si>
  <si>
    <t>м</t>
  </si>
  <si>
    <t>Монтаж проводки</t>
  </si>
  <si>
    <t>67-3-1</t>
  </si>
  <si>
    <t>Демонтаж кабеля</t>
  </si>
  <si>
    <t>Монтаж кабеля</t>
  </si>
  <si>
    <t>Трудоем кость выполн. услуги на ед.изм. в чел/час. с коэф.стесн. 1.2</t>
  </si>
  <si>
    <t>Трудоем  кость выполне  ния услуги на ед.измер. в чел/час.</t>
  </si>
  <si>
    <t>Средняя стоимость 1 чел/час.  руб.</t>
  </si>
  <si>
    <t>Всего   затрат</t>
  </si>
  <si>
    <t>ВНУТРЕННИЕ  САНИТАРНО-ТЕХНИЧЕСКИЕ  РАБОТЫ</t>
  </si>
  <si>
    <t>СМЕНА  АРМАТУРЫ</t>
  </si>
  <si>
    <t>вентилей  до 20 мм</t>
  </si>
  <si>
    <t>то же до 32 мм</t>
  </si>
  <si>
    <t>то же до 50 мм</t>
  </si>
  <si>
    <t xml:space="preserve">кранов водоразборных </t>
  </si>
  <si>
    <t>смесителей без душевой сетки</t>
  </si>
  <si>
    <t>шт</t>
  </si>
  <si>
    <t>СМЕНА САНИТАРНО-ТЕХНИЧЕСКИХ ПРИБОРОВ</t>
  </si>
  <si>
    <t>сидений к унитазам</t>
  </si>
  <si>
    <t>манжетов резиновых к унитазам</t>
  </si>
  <si>
    <t>смывных труб с резиновыми манжетами</t>
  </si>
  <si>
    <t>выпусков к умывальникам и мойкам</t>
  </si>
  <si>
    <t>смывных бачков</t>
  </si>
  <si>
    <t>гибких подводок</t>
  </si>
  <si>
    <t>смывных кранов</t>
  </si>
  <si>
    <t>унитазов типа "Компакт"</t>
  </si>
  <si>
    <t xml:space="preserve">унитазов </t>
  </si>
  <si>
    <t xml:space="preserve">СМЕНА ВНУТРЕННИХ ТРУБОПРОВОДОВ </t>
  </si>
  <si>
    <t xml:space="preserve"> из полиэтиленовых канализационных труб д. до 50 мм.</t>
  </si>
  <si>
    <t>из стальных труб  на многослойные металл-полимерные д.до 15 мм</t>
  </si>
  <si>
    <t>65-9-10</t>
  </si>
  <si>
    <t>65-9-11</t>
  </si>
  <si>
    <t>д. до 20 мм</t>
  </si>
  <si>
    <t>65-9-12</t>
  </si>
  <si>
    <t>д.до 25 мм</t>
  </si>
  <si>
    <t>ПРОЧИСТКА КАНАЛИЗАЦИОННОЙ СЕТИ</t>
  </si>
  <si>
    <t>ЦЕНТРАЛЬНОЕ  ОТОПЛЕНИЕ</t>
  </si>
  <si>
    <t>65-17-1</t>
  </si>
  <si>
    <t>Установка заглушек</t>
  </si>
  <si>
    <t>Демонтаж конвекторов</t>
  </si>
  <si>
    <t>1 экм</t>
  </si>
  <si>
    <t>Демонтаж калориферов массой до 125 кг</t>
  </si>
  <si>
    <t>1000м.куб.    V зд.</t>
  </si>
  <si>
    <t>то же с осмотром системы</t>
  </si>
  <si>
    <t>"</t>
  </si>
  <si>
    <t>65-22-3</t>
  </si>
  <si>
    <t>слив воды из системы</t>
  </si>
  <si>
    <t>ЭЛЕКТРОМОНТАЖНЫЕ РАБОТЫ</t>
  </si>
  <si>
    <t xml:space="preserve"> из чугунных канализационных труб                    д. до 50 мм.</t>
  </si>
  <si>
    <t>67-7-1</t>
  </si>
  <si>
    <t xml:space="preserve"> кор.</t>
  </si>
  <si>
    <t xml:space="preserve"> кор</t>
  </si>
  <si>
    <t xml:space="preserve"> пол.</t>
  </si>
  <si>
    <t>Обивка дверей дермантином</t>
  </si>
  <si>
    <t>56,19-1</t>
  </si>
  <si>
    <t xml:space="preserve">1м.кв </t>
  </si>
  <si>
    <t>ОКНА И ДВЕРИ</t>
  </si>
  <si>
    <t>ПОЛЫ</t>
  </si>
  <si>
    <t>ПЕЧНЫЕ  РАБОТЫ</t>
  </si>
  <si>
    <t>7 руб.</t>
  </si>
  <si>
    <t>Стоимость услуги без НДС</t>
  </si>
  <si>
    <t>Стоимость услуги с учетом НДС 18%</t>
  </si>
  <si>
    <t>Рентабельность 15%</t>
  </si>
  <si>
    <t>СТЕКОЛЬНЫЕ  РАБОТЫ</t>
  </si>
  <si>
    <t>РАЗНЫЕ  РАБОТЫ</t>
  </si>
  <si>
    <t>Зар/пл. исполни  теля</t>
  </si>
  <si>
    <t>ФРЕр 65-2-1</t>
  </si>
  <si>
    <t>Демонтаж труб-ов из чугун.труб.д. до 50 мм</t>
  </si>
  <si>
    <t>ФРЕРр 65-08-01</t>
  </si>
  <si>
    <t>Монтаж п/этиленовх труб д. до 50 мм</t>
  </si>
  <si>
    <t>Замена обвязки под ванну с сифоном и гофрой</t>
  </si>
  <si>
    <t>1 комп.</t>
  </si>
  <si>
    <t xml:space="preserve">сифонов </t>
  </si>
  <si>
    <t>65-6-15;         65-4-3</t>
  </si>
  <si>
    <t>ЕРЕР 18-111</t>
  </si>
  <si>
    <t>Установка отоп.приборов ( чугунных радиаторов)</t>
  </si>
  <si>
    <t>3 секц.</t>
  </si>
  <si>
    <t xml:space="preserve">        ПРОЧИЕ     РАБОТЫ</t>
  </si>
  <si>
    <t>калькул.</t>
  </si>
  <si>
    <t xml:space="preserve">стои        мость      (руб.) </t>
  </si>
  <si>
    <t>1 час.</t>
  </si>
  <si>
    <t>Выполнение услуги по подключению эл./быт.приборов повышенной мощности</t>
  </si>
  <si>
    <t>Отключение и подключение инженерных систем( перекрытие подачи услуги по общему стояку) по заявке населения</t>
  </si>
  <si>
    <t>Накладные расходы   50 %</t>
  </si>
  <si>
    <t>Смена квартирных автоматов</t>
  </si>
  <si>
    <t>Начисл. на ЗП 30,2%</t>
  </si>
  <si>
    <t>Смена отдельных участков трубопроводов с заготовкой труб в построечных условиях д. до 20 мм. (по заявке собственника)</t>
  </si>
  <si>
    <t>Слив и наполнение водой системы отопления без осмотра системы (при заявке собственника)</t>
  </si>
  <si>
    <t>Установка полотенцесушителей</t>
  </si>
  <si>
    <t>из стальных труб д. до 16 мм.</t>
  </si>
  <si>
    <t>Замена трубопроводов отопления из стальных труб на трубопроводы из металл-полимерных труб при  коллекторной системе отопления д. до 16 мм. (по заявке собственника)</t>
  </si>
  <si>
    <t>То же,  люминисцентных. (наружних, внутренних)</t>
  </si>
  <si>
    <t>Смена эл.проводки</t>
  </si>
  <si>
    <t>1м.</t>
  </si>
  <si>
    <t>установка кабельного канала</t>
  </si>
  <si>
    <t>1м</t>
  </si>
  <si>
    <t>то же д. до 26 мм.</t>
  </si>
  <si>
    <t>Замена трубопроводов отопления из стальных труб на трубопроводы из металл-полимерных труб при стояковой системе отопления д. до 16 мм.</t>
  </si>
  <si>
    <t>то же, д. до 26 мм.</t>
  </si>
  <si>
    <t>Смена выключателей( 1клавишн.)</t>
  </si>
  <si>
    <t>то же 2-х клавишных</t>
  </si>
  <si>
    <t>то же 3-х клавишных</t>
  </si>
  <si>
    <t>Установка розеток наружних</t>
  </si>
  <si>
    <t>то же внутренних</t>
  </si>
  <si>
    <t>15 руб.</t>
  </si>
  <si>
    <t>Замена водомерного узла (счетчик абонента)</t>
  </si>
  <si>
    <t>Опломбирование прибора учета воды повторно в связи с нарушением пломбы по вине абонента или третьих лиц</t>
  </si>
  <si>
    <t>Гл.экономист:</t>
  </si>
  <si>
    <t>Е.М.Соргина</t>
  </si>
  <si>
    <t>Монтаж водомерного узла (установка счетчика) (счетчик абонента)</t>
  </si>
  <si>
    <t xml:space="preserve">  дополнительно за каждый счетчик по тому же адресу</t>
  </si>
  <si>
    <t xml:space="preserve">Приложение </t>
  </si>
  <si>
    <t>к приказу от_____________ №____</t>
  </si>
  <si>
    <t xml:space="preserve"> Установка моек  (раковин)</t>
  </si>
  <si>
    <t>65-5-6</t>
  </si>
  <si>
    <t>смесителей с душевой сеткой</t>
  </si>
  <si>
    <t>УСТАНОВКА смесителей без душевой сетки</t>
  </si>
  <si>
    <t>65-3-7          65-5-7</t>
  </si>
  <si>
    <t xml:space="preserve">РАСЦЕНКИ НА  ОКАЗАНИЕ ПЛАТНЫХ УСЛУГ, ВЫПОЛНЯЕМЫХ МП ПСКОВСКОГО РАЙОНА  "КОММУНАЛЬНЫЕ УСЛУГИ" ПО ЗАЯВКАМ НАСЕЛЕНИЯ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</si>
</sst>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"/>
    <numFmt numFmtId="181" formatCode="0.000"/>
    <numFmt numFmtId="182" formatCode="0.0000"/>
  </numFmts>
  <fonts count="59">
    <font>
      <sz val="10"/>
      <name val="Arial Cyr"/>
      <family val="0"/>
    </font>
    <font>
      <b/>
      <sz val="12"/>
      <name val="Arial Cyr"/>
      <family val="2"/>
    </font>
    <font>
      <b/>
      <i/>
      <sz val="14"/>
      <name val="Arial Cyr"/>
      <family val="2"/>
    </font>
    <font>
      <i/>
      <sz val="9"/>
      <name val="Bookman Old Style"/>
      <family val="1"/>
    </font>
    <font>
      <b/>
      <i/>
      <sz val="11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i/>
      <sz val="10"/>
      <name val="Bookman Old Style"/>
      <family val="1"/>
    </font>
    <font>
      <sz val="12"/>
      <name val="Arial Cyr"/>
      <family val="2"/>
    </font>
    <font>
      <sz val="8"/>
      <name val="Arial Cyr"/>
      <family val="0"/>
    </font>
    <font>
      <b/>
      <i/>
      <sz val="12"/>
      <name val="Arial Cyr"/>
      <family val="0"/>
    </font>
    <font>
      <b/>
      <u val="single"/>
      <sz val="11"/>
      <name val="Arial Cyr"/>
      <family val="0"/>
    </font>
    <font>
      <i/>
      <sz val="9"/>
      <name val="Arial Cyr"/>
      <family val="0"/>
    </font>
    <font>
      <b/>
      <u val="single"/>
      <sz val="11"/>
      <name val="Bookman Old Style"/>
      <family val="1"/>
    </font>
    <font>
      <b/>
      <i/>
      <sz val="9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i/>
      <sz val="8"/>
      <name val="Bookman Old Style"/>
      <family val="1"/>
    </font>
    <font>
      <b/>
      <sz val="9"/>
      <name val="Arial Cyr"/>
      <family val="0"/>
    </font>
    <font>
      <b/>
      <i/>
      <sz val="9"/>
      <name val="Bookman Old Style"/>
      <family val="1"/>
    </font>
    <font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8"/>
      <name val="Bookman Old Style"/>
      <family val="1"/>
    </font>
    <font>
      <b/>
      <i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horizontal="right"/>
    </xf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 wrapText="1" indent="1"/>
    </xf>
    <xf numFmtId="0" fontId="16" fillId="0" borderId="0" xfId="0" applyFont="1" applyAlignment="1">
      <alignment/>
    </xf>
    <xf numFmtId="2" fontId="14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 indent="1"/>
    </xf>
    <xf numFmtId="0" fontId="23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 indent="1"/>
    </xf>
    <xf numFmtId="1" fontId="1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2" fontId="14" fillId="0" borderId="10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80" fontId="14" fillId="0" borderId="10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180" fontId="14" fillId="0" borderId="15" xfId="0" applyNumberFormat="1" applyFont="1" applyBorder="1" applyAlignment="1">
      <alignment horizontal="center" vertical="center"/>
    </xf>
    <xf numFmtId="2" fontId="14" fillId="0" borderId="15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 indent="3"/>
    </xf>
    <xf numFmtId="180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 indent="1"/>
    </xf>
    <xf numFmtId="0" fontId="13" fillId="0" borderId="10" xfId="0" applyFont="1" applyBorder="1" applyAlignment="1">
      <alignment horizontal="left" vertical="center" wrapText="1" indent="1"/>
    </xf>
    <xf numFmtId="2" fontId="1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4" fillId="0" borderId="16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vertical="center" wrapText="1"/>
    </xf>
    <xf numFmtId="0" fontId="14" fillId="0" borderId="10" xfId="0" applyFont="1" applyBorder="1" applyAlignment="1">
      <alignment/>
    </xf>
    <xf numFmtId="0" fontId="21" fillId="0" borderId="10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 indent="1"/>
    </xf>
    <xf numFmtId="0" fontId="14" fillId="0" borderId="18" xfId="0" applyFont="1" applyBorder="1" applyAlignment="1">
      <alignment/>
    </xf>
    <xf numFmtId="0" fontId="21" fillId="0" borderId="18" xfId="0" applyFont="1" applyFill="1" applyBorder="1" applyAlignment="1">
      <alignment horizontal="left" vertical="center" wrapText="1" inden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20" fillId="0" borderId="20" xfId="0" applyFont="1" applyFill="1" applyBorder="1" applyAlignment="1">
      <alignment horizontal="left" vertical="center" wrapText="1" indent="1"/>
    </xf>
    <xf numFmtId="0" fontId="0" fillId="0" borderId="20" xfId="0" applyBorder="1" applyAlignment="1">
      <alignment/>
    </xf>
    <xf numFmtId="0" fontId="15" fillId="0" borderId="20" xfId="0" applyFont="1" applyBorder="1" applyAlignment="1">
      <alignment horizontal="center" wrapText="1"/>
    </xf>
    <xf numFmtId="0" fontId="0" fillId="0" borderId="21" xfId="0" applyBorder="1" applyAlignment="1">
      <alignment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/>
    </xf>
    <xf numFmtId="0" fontId="7" fillId="0" borderId="27" xfId="0" applyFont="1" applyFill="1" applyBorder="1" applyAlignment="1">
      <alignment horizontal="left" vertical="center" wrapText="1" inden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2" fontId="14" fillId="0" borderId="15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2" fontId="15" fillId="0" borderId="18" xfId="0" applyNumberFormat="1" applyFont="1" applyBorder="1" applyAlignment="1">
      <alignment horizontal="center"/>
    </xf>
    <xf numFmtId="2" fontId="15" fillId="0" borderId="27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0"/>
  <sheetViews>
    <sheetView tabSelected="1" view="pageBreakPreview" zoomScaleSheetLayoutView="100" zoomScalePageLayoutView="0" workbookViewId="0" topLeftCell="A193">
      <selection activeCell="H20" sqref="H20"/>
    </sheetView>
  </sheetViews>
  <sheetFormatPr defaultColWidth="9.00390625" defaultRowHeight="12.75"/>
  <cols>
    <col min="1" max="1" width="5.625" style="0" customWidth="1"/>
    <col min="2" max="2" width="10.125" style="0" customWidth="1"/>
    <col min="3" max="3" width="51.125" style="0" customWidth="1"/>
    <col min="4" max="4" width="8.00390625" style="0" customWidth="1"/>
    <col min="5" max="5" width="9.00390625" style="0" customWidth="1"/>
    <col min="6" max="6" width="12.00390625" style="0" customWidth="1"/>
    <col min="7" max="7" width="10.625" style="0" customWidth="1"/>
    <col min="8" max="8" width="9.75390625" style="0" customWidth="1"/>
    <col min="9" max="9" width="8.625" style="0" customWidth="1"/>
    <col min="10" max="10" width="12.25390625" style="0" customWidth="1"/>
    <col min="11" max="11" width="10.375" style="0" customWidth="1"/>
    <col min="12" max="12" width="11.125" style="0" customWidth="1"/>
    <col min="13" max="13" width="11.25390625" style="0" customWidth="1"/>
    <col min="14" max="14" width="10.75390625" style="0" customWidth="1"/>
  </cols>
  <sheetData>
    <row r="1" spans="1:14" ht="20.25" customHeight="1">
      <c r="A1" s="5"/>
      <c r="B1" s="3"/>
      <c r="C1" s="3"/>
      <c r="D1" s="3"/>
      <c r="E1" s="3"/>
      <c r="F1" s="3"/>
      <c r="G1" s="3"/>
      <c r="H1" s="3"/>
      <c r="I1" s="3"/>
      <c r="J1" s="3"/>
      <c r="K1" s="6" t="s">
        <v>402</v>
      </c>
      <c r="M1" s="7"/>
      <c r="N1" s="7"/>
    </row>
    <row r="2" spans="1:14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17" t="s">
        <v>403</v>
      </c>
      <c r="L2" s="6"/>
      <c r="M2" s="7"/>
      <c r="N2" s="7"/>
    </row>
    <row r="3" spans="1:14" ht="16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7"/>
      <c r="L3" s="6"/>
      <c r="M3" s="7"/>
      <c r="N3" s="7"/>
    </row>
    <row r="4" spans="1:14" ht="18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6"/>
      <c r="M4" s="7"/>
      <c r="N4" s="7"/>
    </row>
    <row r="5" spans="1:14" ht="19.5" customHeight="1" hidden="1">
      <c r="A5" s="104" t="s">
        <v>409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6" spans="1:14" ht="12.75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</row>
    <row r="7" spans="1:14" ht="11.25" customHeight="1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</row>
    <row r="8" spans="1:14" ht="21.75" customHeight="1" thickBo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</row>
    <row r="9" spans="1:14" ht="12.75" customHeight="1" thickTop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124.5" customHeight="1">
      <c r="A10" s="19" t="s">
        <v>0</v>
      </c>
      <c r="B10" s="19" t="s">
        <v>1</v>
      </c>
      <c r="C10" s="20" t="s">
        <v>2</v>
      </c>
      <c r="D10" s="20" t="s">
        <v>3</v>
      </c>
      <c r="E10" s="20" t="s">
        <v>297</v>
      </c>
      <c r="F10" s="20" t="s">
        <v>296</v>
      </c>
      <c r="G10" s="20" t="s">
        <v>298</v>
      </c>
      <c r="H10" s="20" t="s">
        <v>356</v>
      </c>
      <c r="I10" s="20" t="s">
        <v>376</v>
      </c>
      <c r="J10" s="20" t="s">
        <v>374</v>
      </c>
      <c r="K10" s="20" t="s">
        <v>299</v>
      </c>
      <c r="L10" s="20" t="s">
        <v>353</v>
      </c>
      <c r="M10" s="20" t="s">
        <v>351</v>
      </c>
      <c r="N10" s="20" t="s">
        <v>352</v>
      </c>
    </row>
    <row r="11" spans="1:14" ht="12.75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  <c r="L11" s="21">
        <v>12</v>
      </c>
      <c r="M11" s="21">
        <v>13</v>
      </c>
      <c r="N11" s="21">
        <v>14</v>
      </c>
    </row>
    <row r="12" spans="1:14" ht="14.25">
      <c r="A12" s="101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3"/>
    </row>
    <row r="13" spans="1:14" ht="15">
      <c r="A13" s="106"/>
      <c r="B13" s="22"/>
      <c r="C13" s="22" t="s">
        <v>300</v>
      </c>
      <c r="D13" s="22"/>
      <c r="E13" s="23"/>
      <c r="F13" s="23"/>
      <c r="G13" s="24">
        <v>142.1</v>
      </c>
      <c r="H13" s="23"/>
      <c r="I13" s="23">
        <v>0.302</v>
      </c>
      <c r="J13" s="23">
        <v>0.5</v>
      </c>
      <c r="K13" s="23"/>
      <c r="L13" s="23"/>
      <c r="M13" s="23"/>
      <c r="N13" s="25"/>
    </row>
    <row r="14" spans="1:14" ht="18" customHeight="1">
      <c r="A14" s="107"/>
      <c r="B14" s="26"/>
      <c r="C14" s="27" t="s">
        <v>301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8"/>
    </row>
    <row r="15" spans="1:14" ht="11.25" customHeight="1">
      <c r="A15" s="63">
        <v>1</v>
      </c>
      <c r="B15" s="29" t="s">
        <v>8</v>
      </c>
      <c r="C15" s="29" t="s">
        <v>302</v>
      </c>
      <c r="D15" s="30" t="s">
        <v>307</v>
      </c>
      <c r="E15" s="29">
        <v>0.85</v>
      </c>
      <c r="F15" s="31">
        <f aca="true" t="shared" si="0" ref="F15:F21">1.2*E15</f>
        <v>1.02</v>
      </c>
      <c r="G15" s="32">
        <f>G13</f>
        <v>142.1</v>
      </c>
      <c r="H15" s="31">
        <f aca="true" t="shared" si="1" ref="H15:H21">G15*F15</f>
        <v>144.94</v>
      </c>
      <c r="I15" s="31">
        <f aca="true" t="shared" si="2" ref="I15:I21">0.302*H15</f>
        <v>43.77</v>
      </c>
      <c r="J15" s="31">
        <f>H15*J13</f>
        <v>72.47</v>
      </c>
      <c r="K15" s="33">
        <f aca="true" t="shared" si="3" ref="K15:K21">H15+I15+J15</f>
        <v>261</v>
      </c>
      <c r="L15" s="33">
        <f aca="true" t="shared" si="4" ref="L15:L21">0.15*K15</f>
        <v>39</v>
      </c>
      <c r="M15" s="33">
        <f aca="true" t="shared" si="5" ref="M15:M21">SUM(K15:L15)</f>
        <v>300</v>
      </c>
      <c r="N15" s="33">
        <f aca="true" t="shared" si="6" ref="N15:N21">1.18*M15</f>
        <v>354</v>
      </c>
    </row>
    <row r="16" spans="1:14" ht="12" customHeight="1">
      <c r="A16" s="63">
        <v>2</v>
      </c>
      <c r="B16" s="29" t="s">
        <v>9</v>
      </c>
      <c r="C16" s="29" t="s">
        <v>303</v>
      </c>
      <c r="D16" s="29" t="s">
        <v>307</v>
      </c>
      <c r="E16" s="29">
        <v>1.09</v>
      </c>
      <c r="F16" s="31">
        <f t="shared" si="0"/>
        <v>1.31</v>
      </c>
      <c r="G16" s="32">
        <f>G13</f>
        <v>142.1</v>
      </c>
      <c r="H16" s="31">
        <f t="shared" si="1"/>
        <v>186.15</v>
      </c>
      <c r="I16" s="31">
        <f t="shared" si="2"/>
        <v>56.22</v>
      </c>
      <c r="J16" s="31">
        <f>H16*J13</f>
        <v>93.08</v>
      </c>
      <c r="K16" s="33">
        <f t="shared" si="3"/>
        <v>335</v>
      </c>
      <c r="L16" s="33">
        <f t="shared" si="4"/>
        <v>50</v>
      </c>
      <c r="M16" s="33">
        <f t="shared" si="5"/>
        <v>385</v>
      </c>
      <c r="N16" s="33">
        <f t="shared" si="6"/>
        <v>454</v>
      </c>
    </row>
    <row r="17" spans="1:14" ht="12" customHeight="1">
      <c r="A17" s="63">
        <v>3</v>
      </c>
      <c r="B17" s="29" t="s">
        <v>10</v>
      </c>
      <c r="C17" s="29" t="s">
        <v>304</v>
      </c>
      <c r="D17" s="29" t="s">
        <v>307</v>
      </c>
      <c r="E17" s="29">
        <v>1.45</v>
      </c>
      <c r="F17" s="31">
        <f t="shared" si="0"/>
        <v>1.74</v>
      </c>
      <c r="G17" s="32">
        <f>G13</f>
        <v>142.1</v>
      </c>
      <c r="H17" s="31">
        <f t="shared" si="1"/>
        <v>247.25</v>
      </c>
      <c r="I17" s="31">
        <f t="shared" si="2"/>
        <v>74.67</v>
      </c>
      <c r="J17" s="31">
        <f>H17*J13</f>
        <v>123.63</v>
      </c>
      <c r="K17" s="33">
        <f t="shared" si="3"/>
        <v>446</v>
      </c>
      <c r="L17" s="33">
        <f t="shared" si="4"/>
        <v>67</v>
      </c>
      <c r="M17" s="33">
        <f t="shared" si="5"/>
        <v>513</v>
      </c>
      <c r="N17" s="33">
        <f t="shared" si="6"/>
        <v>605</v>
      </c>
    </row>
    <row r="18" spans="1:14" ht="11.25" customHeight="1">
      <c r="A18" s="63">
        <v>4</v>
      </c>
      <c r="B18" s="29" t="s">
        <v>11</v>
      </c>
      <c r="C18" s="29" t="s">
        <v>305</v>
      </c>
      <c r="D18" s="29" t="s">
        <v>307</v>
      </c>
      <c r="E18" s="29">
        <v>0.33</v>
      </c>
      <c r="F18" s="31">
        <f t="shared" si="0"/>
        <v>0.4</v>
      </c>
      <c r="G18" s="32">
        <f aca="true" t="shared" si="7" ref="G18:G76">G15</f>
        <v>142.1</v>
      </c>
      <c r="H18" s="31">
        <f t="shared" si="1"/>
        <v>56.84</v>
      </c>
      <c r="I18" s="31">
        <f t="shared" si="2"/>
        <v>17.17</v>
      </c>
      <c r="J18" s="31">
        <f>H18*J13</f>
        <v>28.42</v>
      </c>
      <c r="K18" s="33">
        <f t="shared" si="3"/>
        <v>102</v>
      </c>
      <c r="L18" s="33">
        <f t="shared" si="4"/>
        <v>15</v>
      </c>
      <c r="M18" s="33">
        <f t="shared" si="5"/>
        <v>117</v>
      </c>
      <c r="N18" s="33">
        <f t="shared" si="6"/>
        <v>138</v>
      </c>
    </row>
    <row r="19" spans="1:14" ht="12.75">
      <c r="A19" s="63">
        <v>5</v>
      </c>
      <c r="B19" s="29" t="s">
        <v>405</v>
      </c>
      <c r="C19" s="29" t="s">
        <v>406</v>
      </c>
      <c r="D19" s="29" t="s">
        <v>307</v>
      </c>
      <c r="E19" s="31">
        <v>2.67</v>
      </c>
      <c r="F19" s="31">
        <f t="shared" si="0"/>
        <v>3.2</v>
      </c>
      <c r="G19" s="32">
        <f>G17</f>
        <v>142.1</v>
      </c>
      <c r="H19" s="31">
        <f t="shared" si="1"/>
        <v>454.72</v>
      </c>
      <c r="I19" s="31">
        <f t="shared" si="2"/>
        <v>137.33</v>
      </c>
      <c r="J19" s="31">
        <f>H19*J13</f>
        <v>227.36</v>
      </c>
      <c r="K19" s="33">
        <f t="shared" si="3"/>
        <v>819</v>
      </c>
      <c r="L19" s="33">
        <f t="shared" si="4"/>
        <v>123</v>
      </c>
      <c r="M19" s="33">
        <f t="shared" si="5"/>
        <v>942</v>
      </c>
      <c r="N19" s="33">
        <f t="shared" si="6"/>
        <v>1112</v>
      </c>
    </row>
    <row r="20" spans="1:14" ht="12.75">
      <c r="A20" s="64">
        <v>6</v>
      </c>
      <c r="B20" s="29" t="s">
        <v>12</v>
      </c>
      <c r="C20" s="29" t="s">
        <v>306</v>
      </c>
      <c r="D20" s="35" t="s">
        <v>307</v>
      </c>
      <c r="E20" s="34">
        <v>2</v>
      </c>
      <c r="F20" s="31">
        <f t="shared" si="0"/>
        <v>2.4</v>
      </c>
      <c r="G20" s="96">
        <f>G13</f>
        <v>142.1</v>
      </c>
      <c r="H20" s="31">
        <f t="shared" si="1"/>
        <v>341.04</v>
      </c>
      <c r="I20" s="31">
        <f t="shared" si="2"/>
        <v>102.99</v>
      </c>
      <c r="J20" s="31">
        <f>H20*J13</f>
        <v>170.52</v>
      </c>
      <c r="K20" s="33">
        <f t="shared" si="3"/>
        <v>615</v>
      </c>
      <c r="L20" s="33">
        <f t="shared" si="4"/>
        <v>92</v>
      </c>
      <c r="M20" s="33">
        <f t="shared" si="5"/>
        <v>707</v>
      </c>
      <c r="N20" s="33">
        <f t="shared" si="6"/>
        <v>834</v>
      </c>
    </row>
    <row r="21" spans="1:14" ht="23.25" customHeight="1">
      <c r="A21" s="64"/>
      <c r="B21" s="97" t="s">
        <v>408</v>
      </c>
      <c r="C21" s="36" t="s">
        <v>407</v>
      </c>
      <c r="D21" s="35" t="s">
        <v>7</v>
      </c>
      <c r="E21" s="37">
        <v>1.6</v>
      </c>
      <c r="F21" s="31">
        <f t="shared" si="0"/>
        <v>1.92</v>
      </c>
      <c r="G21" s="38">
        <f>G13</f>
        <v>142.1</v>
      </c>
      <c r="H21" s="31">
        <f t="shared" si="1"/>
        <v>272.83</v>
      </c>
      <c r="I21" s="31">
        <f t="shared" si="2"/>
        <v>82.39</v>
      </c>
      <c r="J21" s="38">
        <f>H21*J13</f>
        <v>136.42</v>
      </c>
      <c r="K21" s="33">
        <f t="shared" si="3"/>
        <v>492</v>
      </c>
      <c r="L21" s="33">
        <f t="shared" si="4"/>
        <v>74</v>
      </c>
      <c r="M21" s="33">
        <f t="shared" si="5"/>
        <v>566</v>
      </c>
      <c r="N21" s="33">
        <f t="shared" si="6"/>
        <v>668</v>
      </c>
    </row>
    <row r="22" spans="1:14" ht="22.5" customHeight="1">
      <c r="A22" s="63"/>
      <c r="B22" s="63"/>
      <c r="C22" s="40" t="s">
        <v>308</v>
      </c>
      <c r="D22" s="39"/>
      <c r="E22" s="41"/>
      <c r="F22" s="41"/>
      <c r="G22" s="32"/>
      <c r="H22" s="31"/>
      <c r="I22" s="31"/>
      <c r="J22" s="31"/>
      <c r="K22" s="33"/>
      <c r="L22" s="33"/>
      <c r="M22" s="33"/>
      <c r="N22" s="33"/>
    </row>
    <row r="23" spans="1:14" ht="12" customHeight="1">
      <c r="A23" s="63">
        <v>7</v>
      </c>
      <c r="B23" s="29" t="s">
        <v>13</v>
      </c>
      <c r="C23" s="42" t="s">
        <v>363</v>
      </c>
      <c r="D23" s="29" t="s">
        <v>254</v>
      </c>
      <c r="E23" s="29">
        <v>0.76</v>
      </c>
      <c r="F23" s="31">
        <f aca="true" t="shared" si="8" ref="F23:F42">1.2*E23</f>
        <v>0.91</v>
      </c>
      <c r="G23" s="32">
        <f>G13</f>
        <v>142.1</v>
      </c>
      <c r="H23" s="31">
        <f aca="true" t="shared" si="9" ref="H23:H42">G23*F23</f>
        <v>129.31</v>
      </c>
      <c r="I23" s="31">
        <f aca="true" t="shared" si="10" ref="I23:I42">0.302*H23</f>
        <v>39.05</v>
      </c>
      <c r="J23" s="31">
        <f>H23*J13</f>
        <v>64.66</v>
      </c>
      <c r="K23" s="33">
        <f aca="true" t="shared" si="11" ref="K23:K42">H23+I23+J23</f>
        <v>233</v>
      </c>
      <c r="L23" s="33">
        <f aca="true" t="shared" si="12" ref="L23:L42">0.15*K23</f>
        <v>35</v>
      </c>
      <c r="M23" s="33">
        <f aca="true" t="shared" si="13" ref="M23:M42">SUM(K23:L23)</f>
        <v>268</v>
      </c>
      <c r="N23" s="33">
        <f aca="true" t="shared" si="14" ref="N23:N42">1.18*M23</f>
        <v>316</v>
      </c>
    </row>
    <row r="24" spans="1:14" ht="12" customHeight="1">
      <c r="A24" s="63">
        <v>8</v>
      </c>
      <c r="B24" s="29" t="s">
        <v>14</v>
      </c>
      <c r="C24" s="42" t="s">
        <v>309</v>
      </c>
      <c r="D24" s="29" t="s">
        <v>254</v>
      </c>
      <c r="E24" s="29">
        <v>0.8</v>
      </c>
      <c r="F24" s="31">
        <f t="shared" si="8"/>
        <v>0.96</v>
      </c>
      <c r="G24" s="32">
        <f>G13</f>
        <v>142.1</v>
      </c>
      <c r="H24" s="31">
        <f t="shared" si="9"/>
        <v>136.42</v>
      </c>
      <c r="I24" s="31">
        <f t="shared" si="10"/>
        <v>41.2</v>
      </c>
      <c r="J24" s="31">
        <f>H24*J13</f>
        <v>68.21</v>
      </c>
      <c r="K24" s="33">
        <f t="shared" si="11"/>
        <v>246</v>
      </c>
      <c r="L24" s="33">
        <f t="shared" si="12"/>
        <v>37</v>
      </c>
      <c r="M24" s="33">
        <f t="shared" si="13"/>
        <v>283</v>
      </c>
      <c r="N24" s="33">
        <f t="shared" si="14"/>
        <v>334</v>
      </c>
    </row>
    <row r="25" spans="1:14" ht="12.75">
      <c r="A25" s="63">
        <v>9</v>
      </c>
      <c r="B25" s="29" t="s">
        <v>15</v>
      </c>
      <c r="C25" s="42" t="s">
        <v>310</v>
      </c>
      <c r="D25" s="29" t="s">
        <v>254</v>
      </c>
      <c r="E25" s="29">
        <v>0.8</v>
      </c>
      <c r="F25" s="31">
        <f t="shared" si="8"/>
        <v>0.96</v>
      </c>
      <c r="G25" s="32">
        <f>G13</f>
        <v>142.1</v>
      </c>
      <c r="H25" s="31">
        <f t="shared" si="9"/>
        <v>136.42</v>
      </c>
      <c r="I25" s="31">
        <f t="shared" si="10"/>
        <v>41.2</v>
      </c>
      <c r="J25" s="31">
        <f>H25*J13</f>
        <v>68.21</v>
      </c>
      <c r="K25" s="33">
        <f t="shared" si="11"/>
        <v>246</v>
      </c>
      <c r="L25" s="33">
        <f t="shared" si="12"/>
        <v>37</v>
      </c>
      <c r="M25" s="33">
        <f t="shared" si="13"/>
        <v>283</v>
      </c>
      <c r="N25" s="33">
        <f t="shared" si="14"/>
        <v>334</v>
      </c>
    </row>
    <row r="26" spans="1:14" ht="12.75">
      <c r="A26" s="63">
        <v>10</v>
      </c>
      <c r="B26" s="29" t="s">
        <v>16</v>
      </c>
      <c r="C26" s="42" t="s">
        <v>311</v>
      </c>
      <c r="D26" s="29"/>
      <c r="E26" s="34">
        <v>1</v>
      </c>
      <c r="F26" s="31">
        <f t="shared" si="8"/>
        <v>1.2</v>
      </c>
      <c r="G26" s="32">
        <f t="shared" si="7"/>
        <v>142.1</v>
      </c>
      <c r="H26" s="31">
        <f t="shared" si="9"/>
        <v>170.52</v>
      </c>
      <c r="I26" s="31">
        <f t="shared" si="10"/>
        <v>51.5</v>
      </c>
      <c r="J26" s="31">
        <f>H26*J13</f>
        <v>85.26</v>
      </c>
      <c r="K26" s="33">
        <f t="shared" si="11"/>
        <v>307</v>
      </c>
      <c r="L26" s="33">
        <f t="shared" si="12"/>
        <v>46</v>
      </c>
      <c r="M26" s="33">
        <f t="shared" si="13"/>
        <v>353</v>
      </c>
      <c r="N26" s="33">
        <f t="shared" si="14"/>
        <v>417</v>
      </c>
    </row>
    <row r="27" spans="1:14" ht="12.75">
      <c r="A27" s="63">
        <v>11</v>
      </c>
      <c r="B27" s="29" t="s">
        <v>17</v>
      </c>
      <c r="C27" s="42" t="s">
        <v>312</v>
      </c>
      <c r="D27" s="29" t="s">
        <v>254</v>
      </c>
      <c r="E27" s="29">
        <v>0.42</v>
      </c>
      <c r="F27" s="31">
        <f t="shared" si="8"/>
        <v>0.5</v>
      </c>
      <c r="G27" s="32">
        <f t="shared" si="7"/>
        <v>142.1</v>
      </c>
      <c r="H27" s="31">
        <f t="shared" si="9"/>
        <v>71.05</v>
      </c>
      <c r="I27" s="31">
        <f t="shared" si="10"/>
        <v>21.46</v>
      </c>
      <c r="J27" s="31">
        <f>H27*J13</f>
        <v>35.53</v>
      </c>
      <c r="K27" s="33">
        <f t="shared" si="11"/>
        <v>128</v>
      </c>
      <c r="L27" s="33">
        <f t="shared" si="12"/>
        <v>19</v>
      </c>
      <c r="M27" s="33">
        <f t="shared" si="13"/>
        <v>147</v>
      </c>
      <c r="N27" s="33">
        <f t="shared" si="14"/>
        <v>173</v>
      </c>
    </row>
    <row r="28" spans="1:14" ht="10.5" customHeight="1">
      <c r="A28" s="63">
        <v>12</v>
      </c>
      <c r="B28" s="29" t="s">
        <v>18</v>
      </c>
      <c r="C28" s="42" t="s">
        <v>313</v>
      </c>
      <c r="D28" s="29" t="s">
        <v>254</v>
      </c>
      <c r="E28" s="34">
        <v>1</v>
      </c>
      <c r="F28" s="31">
        <f t="shared" si="8"/>
        <v>1.2</v>
      </c>
      <c r="G28" s="32">
        <f t="shared" si="7"/>
        <v>142.1</v>
      </c>
      <c r="H28" s="31">
        <f t="shared" si="9"/>
        <v>170.52</v>
      </c>
      <c r="I28" s="31">
        <f t="shared" si="10"/>
        <v>51.5</v>
      </c>
      <c r="J28" s="31">
        <f>H28*J13</f>
        <v>85.26</v>
      </c>
      <c r="K28" s="33">
        <f t="shared" si="11"/>
        <v>307</v>
      </c>
      <c r="L28" s="33">
        <f t="shared" si="12"/>
        <v>46</v>
      </c>
      <c r="M28" s="33">
        <f t="shared" si="13"/>
        <v>353</v>
      </c>
      <c r="N28" s="33">
        <f t="shared" si="14"/>
        <v>417</v>
      </c>
    </row>
    <row r="29" spans="1:14" ht="12.75">
      <c r="A29" s="63">
        <v>13</v>
      </c>
      <c r="B29" s="29" t="s">
        <v>19</v>
      </c>
      <c r="C29" s="42" t="s">
        <v>314</v>
      </c>
      <c r="D29" s="29" t="s">
        <v>254</v>
      </c>
      <c r="E29" s="29">
        <v>0.52</v>
      </c>
      <c r="F29" s="31">
        <f t="shared" si="8"/>
        <v>0.62</v>
      </c>
      <c r="G29" s="32">
        <f t="shared" si="7"/>
        <v>142.1</v>
      </c>
      <c r="H29" s="31">
        <f t="shared" si="9"/>
        <v>88.1</v>
      </c>
      <c r="I29" s="31">
        <f t="shared" si="10"/>
        <v>26.61</v>
      </c>
      <c r="J29" s="31">
        <f>H29*J13</f>
        <v>44.05</v>
      </c>
      <c r="K29" s="33">
        <f t="shared" si="11"/>
        <v>159</v>
      </c>
      <c r="L29" s="33">
        <f t="shared" si="12"/>
        <v>24</v>
      </c>
      <c r="M29" s="33">
        <f t="shared" si="13"/>
        <v>183</v>
      </c>
      <c r="N29" s="33">
        <f t="shared" si="14"/>
        <v>216</v>
      </c>
    </row>
    <row r="30" spans="1:14" ht="14.25" customHeight="1">
      <c r="A30" s="63">
        <v>14</v>
      </c>
      <c r="B30" s="29" t="s">
        <v>20</v>
      </c>
      <c r="C30" s="42" t="s">
        <v>315</v>
      </c>
      <c r="D30" s="29" t="s">
        <v>254</v>
      </c>
      <c r="E30" s="34">
        <v>1</v>
      </c>
      <c r="F30" s="31">
        <f t="shared" si="8"/>
        <v>1.2</v>
      </c>
      <c r="G30" s="32">
        <f t="shared" si="7"/>
        <v>142.1</v>
      </c>
      <c r="H30" s="31">
        <f t="shared" si="9"/>
        <v>170.52</v>
      </c>
      <c r="I30" s="31">
        <f t="shared" si="10"/>
        <v>51.5</v>
      </c>
      <c r="J30" s="31">
        <f>H30*J13</f>
        <v>85.26</v>
      </c>
      <c r="K30" s="33">
        <f t="shared" si="11"/>
        <v>307</v>
      </c>
      <c r="L30" s="33">
        <f t="shared" si="12"/>
        <v>46</v>
      </c>
      <c r="M30" s="33">
        <f t="shared" si="13"/>
        <v>353</v>
      </c>
      <c r="N30" s="33">
        <f t="shared" si="14"/>
        <v>417</v>
      </c>
    </row>
    <row r="31" spans="1:14" ht="12.75">
      <c r="A31" s="63">
        <v>15</v>
      </c>
      <c r="B31" s="29" t="s">
        <v>21</v>
      </c>
      <c r="C31" s="42" t="s">
        <v>316</v>
      </c>
      <c r="D31" s="29" t="s">
        <v>254</v>
      </c>
      <c r="E31" s="29">
        <v>4.12</v>
      </c>
      <c r="F31" s="31">
        <f t="shared" si="8"/>
        <v>4.94</v>
      </c>
      <c r="G31" s="32">
        <f t="shared" si="7"/>
        <v>142.1</v>
      </c>
      <c r="H31" s="31">
        <f t="shared" si="9"/>
        <v>701.97</v>
      </c>
      <c r="I31" s="31">
        <f t="shared" si="10"/>
        <v>211.99</v>
      </c>
      <c r="J31" s="31">
        <f>H31*J13</f>
        <v>350.99</v>
      </c>
      <c r="K31" s="33">
        <f t="shared" si="11"/>
        <v>1265</v>
      </c>
      <c r="L31" s="33">
        <f t="shared" si="12"/>
        <v>190</v>
      </c>
      <c r="M31" s="33">
        <f t="shared" si="13"/>
        <v>1455</v>
      </c>
      <c r="N31" s="33">
        <f t="shared" si="14"/>
        <v>1717</v>
      </c>
    </row>
    <row r="32" spans="1:14" ht="12.75" customHeight="1">
      <c r="A32" s="63">
        <v>16</v>
      </c>
      <c r="B32" s="29" t="s">
        <v>22</v>
      </c>
      <c r="C32" s="42" t="s">
        <v>317</v>
      </c>
      <c r="D32" s="29" t="s">
        <v>254</v>
      </c>
      <c r="E32" s="29">
        <v>3.55</v>
      </c>
      <c r="F32" s="31">
        <f t="shared" si="8"/>
        <v>4.26</v>
      </c>
      <c r="G32" s="32">
        <f t="shared" si="7"/>
        <v>142.1</v>
      </c>
      <c r="H32" s="31">
        <f t="shared" si="9"/>
        <v>605.35</v>
      </c>
      <c r="I32" s="31">
        <f t="shared" si="10"/>
        <v>182.82</v>
      </c>
      <c r="J32" s="31">
        <f>H32*J13</f>
        <v>302.68</v>
      </c>
      <c r="K32" s="33">
        <f t="shared" si="11"/>
        <v>1091</v>
      </c>
      <c r="L32" s="33">
        <f t="shared" si="12"/>
        <v>164</v>
      </c>
      <c r="M32" s="33">
        <f t="shared" si="13"/>
        <v>1255</v>
      </c>
      <c r="N32" s="33">
        <f t="shared" si="14"/>
        <v>1481</v>
      </c>
    </row>
    <row r="33" spans="1:14" ht="12.75">
      <c r="A33" s="68">
        <v>17</v>
      </c>
      <c r="B33" s="68" t="s">
        <v>24</v>
      </c>
      <c r="C33" s="43" t="s">
        <v>23</v>
      </c>
      <c r="D33" s="18" t="s">
        <v>7</v>
      </c>
      <c r="E33" s="18">
        <v>3.27</v>
      </c>
      <c r="F33" s="31">
        <f t="shared" si="8"/>
        <v>3.92</v>
      </c>
      <c r="G33" s="32">
        <f t="shared" si="7"/>
        <v>142.1</v>
      </c>
      <c r="H33" s="31">
        <f t="shared" si="9"/>
        <v>557.03</v>
      </c>
      <c r="I33" s="31">
        <f t="shared" si="10"/>
        <v>168.22</v>
      </c>
      <c r="J33" s="31">
        <f>H33*J13</f>
        <v>278.52</v>
      </c>
      <c r="K33" s="33">
        <f t="shared" si="11"/>
        <v>1004</v>
      </c>
      <c r="L33" s="33">
        <f t="shared" si="12"/>
        <v>151</v>
      </c>
      <c r="M33" s="33">
        <f t="shared" si="13"/>
        <v>1155</v>
      </c>
      <c r="N33" s="33">
        <f t="shared" si="14"/>
        <v>1363</v>
      </c>
    </row>
    <row r="34" spans="1:14" ht="12.75">
      <c r="A34" s="68">
        <v>18</v>
      </c>
      <c r="B34" s="68" t="s">
        <v>25</v>
      </c>
      <c r="C34" s="43" t="s">
        <v>26</v>
      </c>
      <c r="D34" s="18" t="s">
        <v>7</v>
      </c>
      <c r="E34" s="18">
        <v>4.08</v>
      </c>
      <c r="F34" s="31">
        <f t="shared" si="8"/>
        <v>4.9</v>
      </c>
      <c r="G34" s="32">
        <f t="shared" si="7"/>
        <v>142.1</v>
      </c>
      <c r="H34" s="31">
        <f t="shared" si="9"/>
        <v>696.29</v>
      </c>
      <c r="I34" s="31">
        <f t="shared" si="10"/>
        <v>210.28</v>
      </c>
      <c r="J34" s="31">
        <f>H34*J13</f>
        <v>348.15</v>
      </c>
      <c r="K34" s="33">
        <f t="shared" si="11"/>
        <v>1255</v>
      </c>
      <c r="L34" s="33">
        <f t="shared" si="12"/>
        <v>188</v>
      </c>
      <c r="M34" s="33">
        <f t="shared" si="13"/>
        <v>1443</v>
      </c>
      <c r="N34" s="33">
        <f t="shared" si="14"/>
        <v>1703</v>
      </c>
    </row>
    <row r="35" spans="1:14" ht="12.75">
      <c r="A35" s="68">
        <f>1+A34</f>
        <v>19</v>
      </c>
      <c r="B35" s="68" t="s">
        <v>29</v>
      </c>
      <c r="C35" s="43" t="s">
        <v>27</v>
      </c>
      <c r="D35" s="18" t="s">
        <v>7</v>
      </c>
      <c r="E35" s="18">
        <v>5.87</v>
      </c>
      <c r="F35" s="31">
        <f t="shared" si="8"/>
        <v>7.04</v>
      </c>
      <c r="G35" s="32">
        <f t="shared" si="7"/>
        <v>142.1</v>
      </c>
      <c r="H35" s="31">
        <f t="shared" si="9"/>
        <v>1000.38</v>
      </c>
      <c r="I35" s="31">
        <f t="shared" si="10"/>
        <v>302.11</v>
      </c>
      <c r="J35" s="31">
        <f>H35*J13</f>
        <v>500.19</v>
      </c>
      <c r="K35" s="33">
        <f t="shared" si="11"/>
        <v>1803</v>
      </c>
      <c r="L35" s="33">
        <f t="shared" si="12"/>
        <v>270</v>
      </c>
      <c r="M35" s="33">
        <f t="shared" si="13"/>
        <v>2073</v>
      </c>
      <c r="N35" s="33">
        <f t="shared" si="14"/>
        <v>2446</v>
      </c>
    </row>
    <row r="36" spans="1:14" ht="12.75">
      <c r="A36" s="68">
        <f>1+A35</f>
        <v>20</v>
      </c>
      <c r="B36" s="68" t="s">
        <v>30</v>
      </c>
      <c r="C36" s="43" t="s">
        <v>28</v>
      </c>
      <c r="D36" s="18" t="s">
        <v>7</v>
      </c>
      <c r="E36" s="18">
        <v>5.32</v>
      </c>
      <c r="F36" s="31">
        <f t="shared" si="8"/>
        <v>6.38</v>
      </c>
      <c r="G36" s="32">
        <f t="shared" si="7"/>
        <v>142.1</v>
      </c>
      <c r="H36" s="31">
        <f t="shared" si="9"/>
        <v>906.6</v>
      </c>
      <c r="I36" s="31">
        <f t="shared" si="10"/>
        <v>273.79</v>
      </c>
      <c r="J36" s="31">
        <f>H36*J13</f>
        <v>453.3</v>
      </c>
      <c r="K36" s="33">
        <f t="shared" si="11"/>
        <v>1634</v>
      </c>
      <c r="L36" s="33">
        <f t="shared" si="12"/>
        <v>245</v>
      </c>
      <c r="M36" s="33">
        <f t="shared" si="13"/>
        <v>1879</v>
      </c>
      <c r="N36" s="33">
        <f t="shared" si="14"/>
        <v>2217</v>
      </c>
    </row>
    <row r="37" spans="1:14" ht="12.75">
      <c r="A37" s="68">
        <f>1+A36</f>
        <v>21</v>
      </c>
      <c r="B37" s="68" t="s">
        <v>32</v>
      </c>
      <c r="C37" s="43" t="s">
        <v>31</v>
      </c>
      <c r="D37" s="18" t="s">
        <v>7</v>
      </c>
      <c r="E37" s="18">
        <v>1.91</v>
      </c>
      <c r="F37" s="31">
        <f t="shared" si="8"/>
        <v>2.29</v>
      </c>
      <c r="G37" s="32">
        <f t="shared" si="7"/>
        <v>142.1</v>
      </c>
      <c r="H37" s="31">
        <f t="shared" si="9"/>
        <v>325.41</v>
      </c>
      <c r="I37" s="31">
        <f t="shared" si="10"/>
        <v>98.27</v>
      </c>
      <c r="J37" s="31">
        <f>H37*J13</f>
        <v>162.71</v>
      </c>
      <c r="K37" s="33">
        <f t="shared" si="11"/>
        <v>586</v>
      </c>
      <c r="L37" s="33">
        <f t="shared" si="12"/>
        <v>88</v>
      </c>
      <c r="M37" s="33">
        <f t="shared" si="13"/>
        <v>674</v>
      </c>
      <c r="N37" s="33">
        <f t="shared" si="14"/>
        <v>795</v>
      </c>
    </row>
    <row r="38" spans="1:14" ht="12.75">
      <c r="A38" s="68">
        <f>1+A37</f>
        <v>22</v>
      </c>
      <c r="B38" s="68" t="s">
        <v>33</v>
      </c>
      <c r="C38" s="43" t="s">
        <v>379</v>
      </c>
      <c r="D38" s="18" t="s">
        <v>7</v>
      </c>
      <c r="E38" s="44">
        <v>3.5</v>
      </c>
      <c r="F38" s="31">
        <f t="shared" si="8"/>
        <v>4.2</v>
      </c>
      <c r="G38" s="32">
        <f t="shared" si="7"/>
        <v>142.1</v>
      </c>
      <c r="H38" s="31">
        <f t="shared" si="9"/>
        <v>596.82</v>
      </c>
      <c r="I38" s="31">
        <f t="shared" si="10"/>
        <v>180.24</v>
      </c>
      <c r="J38" s="31">
        <f>H38*J13</f>
        <v>298.41</v>
      </c>
      <c r="K38" s="33">
        <f t="shared" si="11"/>
        <v>1075</v>
      </c>
      <c r="L38" s="33">
        <f t="shared" si="12"/>
        <v>161</v>
      </c>
      <c r="M38" s="33">
        <f t="shared" si="13"/>
        <v>1236</v>
      </c>
      <c r="N38" s="33">
        <f t="shared" si="14"/>
        <v>1458</v>
      </c>
    </row>
    <row r="39" spans="1:14" ht="12.75">
      <c r="A39" s="68">
        <v>23</v>
      </c>
      <c r="B39" s="68" t="s">
        <v>35</v>
      </c>
      <c r="C39" s="43" t="s">
        <v>34</v>
      </c>
      <c r="D39" s="18" t="s">
        <v>7</v>
      </c>
      <c r="E39" s="18">
        <v>2.12</v>
      </c>
      <c r="F39" s="31">
        <f t="shared" si="8"/>
        <v>2.54</v>
      </c>
      <c r="G39" s="32">
        <f t="shared" si="7"/>
        <v>142.1</v>
      </c>
      <c r="H39" s="31">
        <f t="shared" si="9"/>
        <v>360.93</v>
      </c>
      <c r="I39" s="31">
        <f t="shared" si="10"/>
        <v>109</v>
      </c>
      <c r="J39" s="31">
        <f>H39*J13</f>
        <v>180.47</v>
      </c>
      <c r="K39" s="33">
        <f t="shared" si="11"/>
        <v>650</v>
      </c>
      <c r="L39" s="33">
        <f t="shared" si="12"/>
        <v>98</v>
      </c>
      <c r="M39" s="33">
        <f t="shared" si="13"/>
        <v>748</v>
      </c>
      <c r="N39" s="33">
        <f t="shared" si="14"/>
        <v>883</v>
      </c>
    </row>
    <row r="40" spans="1:14" ht="12.75">
      <c r="A40" s="68">
        <f>1+A39</f>
        <v>24</v>
      </c>
      <c r="B40" s="68" t="s">
        <v>37</v>
      </c>
      <c r="C40" s="43" t="s">
        <v>36</v>
      </c>
      <c r="D40" s="18" t="s">
        <v>7</v>
      </c>
      <c r="E40" s="18">
        <v>0.87</v>
      </c>
      <c r="F40" s="31">
        <f t="shared" si="8"/>
        <v>1.04</v>
      </c>
      <c r="G40" s="32">
        <f t="shared" si="7"/>
        <v>142.1</v>
      </c>
      <c r="H40" s="31">
        <f t="shared" si="9"/>
        <v>147.78</v>
      </c>
      <c r="I40" s="31">
        <f t="shared" si="10"/>
        <v>44.63</v>
      </c>
      <c r="J40" s="31">
        <f>H40*J13</f>
        <v>73.89</v>
      </c>
      <c r="K40" s="33">
        <f t="shared" si="11"/>
        <v>266</v>
      </c>
      <c r="L40" s="33">
        <f t="shared" si="12"/>
        <v>40</v>
      </c>
      <c r="M40" s="33">
        <f t="shared" si="13"/>
        <v>306</v>
      </c>
      <c r="N40" s="33">
        <f t="shared" si="14"/>
        <v>361</v>
      </c>
    </row>
    <row r="41" spans="1:14" ht="12.75">
      <c r="A41" s="68">
        <f>1+A40</f>
        <v>25</v>
      </c>
      <c r="B41" s="68" t="s">
        <v>38</v>
      </c>
      <c r="C41" s="45" t="s">
        <v>39</v>
      </c>
      <c r="D41" s="18" t="s">
        <v>7</v>
      </c>
      <c r="E41" s="18">
        <v>0.27</v>
      </c>
      <c r="F41" s="31">
        <f t="shared" si="8"/>
        <v>0.32</v>
      </c>
      <c r="G41" s="32">
        <f t="shared" si="7"/>
        <v>142.1</v>
      </c>
      <c r="H41" s="31">
        <f t="shared" si="9"/>
        <v>45.47</v>
      </c>
      <c r="I41" s="31">
        <f t="shared" si="10"/>
        <v>13.73</v>
      </c>
      <c r="J41" s="31">
        <f>H41*J13</f>
        <v>22.74</v>
      </c>
      <c r="K41" s="33">
        <f t="shared" si="11"/>
        <v>82</v>
      </c>
      <c r="L41" s="33">
        <f t="shared" si="12"/>
        <v>12</v>
      </c>
      <c r="M41" s="33">
        <f t="shared" si="13"/>
        <v>94</v>
      </c>
      <c r="N41" s="33">
        <f t="shared" si="14"/>
        <v>111</v>
      </c>
    </row>
    <row r="42" spans="1:14" ht="25.5" customHeight="1">
      <c r="A42" s="68">
        <v>26</v>
      </c>
      <c r="B42" s="69"/>
      <c r="C42" s="45" t="s">
        <v>361</v>
      </c>
      <c r="D42" s="18" t="s">
        <v>362</v>
      </c>
      <c r="E42" s="18">
        <v>2.17</v>
      </c>
      <c r="F42" s="31">
        <f t="shared" si="8"/>
        <v>2.6</v>
      </c>
      <c r="G42" s="32">
        <f t="shared" si="7"/>
        <v>142.1</v>
      </c>
      <c r="H42" s="31">
        <f t="shared" si="9"/>
        <v>369.46</v>
      </c>
      <c r="I42" s="31">
        <f t="shared" si="10"/>
        <v>111.58</v>
      </c>
      <c r="J42" s="31">
        <f>H42*J13</f>
        <v>184.73</v>
      </c>
      <c r="K42" s="33">
        <f t="shared" si="11"/>
        <v>666</v>
      </c>
      <c r="L42" s="33">
        <f t="shared" si="12"/>
        <v>100</v>
      </c>
      <c r="M42" s="33">
        <f t="shared" si="13"/>
        <v>766</v>
      </c>
      <c r="N42" s="33">
        <f t="shared" si="14"/>
        <v>904</v>
      </c>
    </row>
    <row r="43" spans="1:14" ht="21.75" customHeight="1">
      <c r="A43" s="68">
        <v>27</v>
      </c>
      <c r="B43" s="70" t="s">
        <v>364</v>
      </c>
      <c r="C43" s="45" t="s">
        <v>404</v>
      </c>
      <c r="D43" s="18" t="s">
        <v>7</v>
      </c>
      <c r="E43" s="18">
        <v>2.244</v>
      </c>
      <c r="F43" s="31">
        <f>1.2*E43</f>
        <v>2.69</v>
      </c>
      <c r="G43" s="32">
        <f>G41</f>
        <v>142.1</v>
      </c>
      <c r="H43" s="31">
        <f>G43*F43</f>
        <v>382.25</v>
      </c>
      <c r="I43" s="31">
        <f>0.302*H43</f>
        <v>115.44</v>
      </c>
      <c r="J43" s="31">
        <f>I43*J13</f>
        <v>57.72</v>
      </c>
      <c r="K43" s="33">
        <f>H43+I43+J43</f>
        <v>555</v>
      </c>
      <c r="L43" s="33">
        <f>0.15*K43</f>
        <v>83</v>
      </c>
      <c r="M43" s="33">
        <f>SUM(K43:L43)</f>
        <v>638</v>
      </c>
      <c r="N43" s="33">
        <f>1.18*M43</f>
        <v>753</v>
      </c>
    </row>
    <row r="44" spans="1:14" ht="24" customHeight="1">
      <c r="A44" s="68"/>
      <c r="B44" s="68"/>
      <c r="C44" s="46" t="s">
        <v>318</v>
      </c>
      <c r="D44" s="18"/>
      <c r="E44" s="18"/>
      <c r="F44" s="47"/>
      <c r="G44" s="32"/>
      <c r="H44" s="31"/>
      <c r="I44" s="31"/>
      <c r="J44" s="31"/>
      <c r="K44" s="33"/>
      <c r="L44" s="33"/>
      <c r="M44" s="33"/>
      <c r="N44" s="33"/>
    </row>
    <row r="45" spans="1:14" ht="24.75" customHeight="1">
      <c r="A45" s="68">
        <v>28</v>
      </c>
      <c r="B45" s="68" t="s">
        <v>40</v>
      </c>
      <c r="C45" s="45" t="s">
        <v>339</v>
      </c>
      <c r="D45" s="18" t="s">
        <v>291</v>
      </c>
      <c r="E45" s="18">
        <v>2.21</v>
      </c>
      <c r="F45" s="31">
        <f aca="true" t="shared" si="15" ref="F45:F58">1.2*E45</f>
        <v>2.65</v>
      </c>
      <c r="G45" s="32">
        <f>G13</f>
        <v>142.1</v>
      </c>
      <c r="H45" s="31">
        <f aca="true" t="shared" si="16" ref="H45:H58">G45*F45</f>
        <v>376.57</v>
      </c>
      <c r="I45" s="31">
        <f aca="true" t="shared" si="17" ref="I45:I58">0.302*H45</f>
        <v>113.72</v>
      </c>
      <c r="J45" s="31">
        <f>H45*J13</f>
        <v>188.29</v>
      </c>
      <c r="K45" s="33">
        <f aca="true" t="shared" si="18" ref="K45:K58">H45+I45+J45</f>
        <v>679</v>
      </c>
      <c r="L45" s="33">
        <f aca="true" t="shared" si="19" ref="L45:L58">0.15*K45</f>
        <v>102</v>
      </c>
      <c r="M45" s="33">
        <f aca="true" t="shared" si="20" ref="M45:M58">SUM(K45:L45)</f>
        <v>781</v>
      </c>
      <c r="N45" s="33">
        <f aca="true" t="shared" si="21" ref="N45:N58">1.18*M45</f>
        <v>922</v>
      </c>
    </row>
    <row r="46" spans="1:14" ht="12.75">
      <c r="A46" s="68">
        <f aca="true" t="shared" si="22" ref="A46:A53">1+A45</f>
        <v>29</v>
      </c>
      <c r="B46" s="68" t="s">
        <v>41</v>
      </c>
      <c r="C46" s="45" t="s">
        <v>6</v>
      </c>
      <c r="D46" s="18" t="s">
        <v>291</v>
      </c>
      <c r="E46" s="18">
        <v>2.34</v>
      </c>
      <c r="F46" s="31">
        <f t="shared" si="15"/>
        <v>2.81</v>
      </c>
      <c r="G46" s="32">
        <f t="shared" si="7"/>
        <v>142.1</v>
      </c>
      <c r="H46" s="31">
        <f t="shared" si="16"/>
        <v>399.3</v>
      </c>
      <c r="I46" s="31">
        <f t="shared" si="17"/>
        <v>120.59</v>
      </c>
      <c r="J46" s="31">
        <f>H46*J13</f>
        <v>199.65</v>
      </c>
      <c r="K46" s="33">
        <f t="shared" si="18"/>
        <v>720</v>
      </c>
      <c r="L46" s="33">
        <f t="shared" si="19"/>
        <v>108</v>
      </c>
      <c r="M46" s="33">
        <f t="shared" si="20"/>
        <v>828</v>
      </c>
      <c r="N46" s="33">
        <f t="shared" si="21"/>
        <v>977</v>
      </c>
    </row>
    <row r="47" spans="1:14" ht="25.5">
      <c r="A47" s="68">
        <f t="shared" si="22"/>
        <v>30</v>
      </c>
      <c r="B47" s="68" t="s">
        <v>42</v>
      </c>
      <c r="C47" s="45" t="s">
        <v>319</v>
      </c>
      <c r="D47" s="18" t="s">
        <v>291</v>
      </c>
      <c r="E47" s="18">
        <v>0.58</v>
      </c>
      <c r="F47" s="31">
        <f t="shared" si="15"/>
        <v>0.7</v>
      </c>
      <c r="G47" s="32">
        <f>G13</f>
        <v>142.1</v>
      </c>
      <c r="H47" s="31">
        <f t="shared" si="16"/>
        <v>99.47</v>
      </c>
      <c r="I47" s="31">
        <f t="shared" si="17"/>
        <v>30.04</v>
      </c>
      <c r="J47" s="31">
        <f>H47*J13</f>
        <v>49.74</v>
      </c>
      <c r="K47" s="33">
        <f t="shared" si="18"/>
        <v>179</v>
      </c>
      <c r="L47" s="33">
        <f t="shared" si="19"/>
        <v>27</v>
      </c>
      <c r="M47" s="33">
        <f t="shared" si="20"/>
        <v>206</v>
      </c>
      <c r="N47" s="33">
        <f t="shared" si="21"/>
        <v>243</v>
      </c>
    </row>
    <row r="48" spans="1:14" ht="15" customHeight="1">
      <c r="A48" s="68">
        <f t="shared" si="22"/>
        <v>31</v>
      </c>
      <c r="B48" s="68" t="s">
        <v>43</v>
      </c>
      <c r="C48" s="45" t="s">
        <v>6</v>
      </c>
      <c r="D48" s="18" t="s">
        <v>291</v>
      </c>
      <c r="E48" s="18">
        <v>0.62</v>
      </c>
      <c r="F48" s="31">
        <f t="shared" si="15"/>
        <v>0.74</v>
      </c>
      <c r="G48" s="32">
        <f t="shared" si="7"/>
        <v>142.1</v>
      </c>
      <c r="H48" s="31">
        <f t="shared" si="16"/>
        <v>105.15</v>
      </c>
      <c r="I48" s="31">
        <f t="shared" si="17"/>
        <v>31.76</v>
      </c>
      <c r="J48" s="31">
        <f>H48*J13</f>
        <v>52.58</v>
      </c>
      <c r="K48" s="33">
        <f t="shared" si="18"/>
        <v>189</v>
      </c>
      <c r="L48" s="33">
        <f t="shared" si="19"/>
        <v>28</v>
      </c>
      <c r="M48" s="33">
        <f t="shared" si="20"/>
        <v>217</v>
      </c>
      <c r="N48" s="33">
        <f t="shared" si="21"/>
        <v>256</v>
      </c>
    </row>
    <row r="49" spans="1:14" ht="12.75">
      <c r="A49" s="68">
        <f t="shared" si="22"/>
        <v>32</v>
      </c>
      <c r="B49" s="68" t="s">
        <v>44</v>
      </c>
      <c r="C49" s="45" t="s">
        <v>380</v>
      </c>
      <c r="D49" s="18" t="s">
        <v>291</v>
      </c>
      <c r="E49" s="18">
        <v>0.78</v>
      </c>
      <c r="F49" s="31">
        <f t="shared" si="15"/>
        <v>0.94</v>
      </c>
      <c r="G49" s="32">
        <f t="shared" si="7"/>
        <v>142.1</v>
      </c>
      <c r="H49" s="31">
        <f t="shared" si="16"/>
        <v>133.57</v>
      </c>
      <c r="I49" s="31">
        <f t="shared" si="17"/>
        <v>40.34</v>
      </c>
      <c r="J49" s="31">
        <f>H49*J13</f>
        <v>66.79</v>
      </c>
      <c r="K49" s="33">
        <f t="shared" si="18"/>
        <v>241</v>
      </c>
      <c r="L49" s="33">
        <f t="shared" si="19"/>
        <v>36</v>
      </c>
      <c r="M49" s="33">
        <f t="shared" si="20"/>
        <v>277</v>
      </c>
      <c r="N49" s="33">
        <f t="shared" si="21"/>
        <v>327</v>
      </c>
    </row>
    <row r="50" spans="1:14" ht="12.75">
      <c r="A50" s="68">
        <f t="shared" si="22"/>
        <v>33</v>
      </c>
      <c r="B50" s="68" t="s">
        <v>45</v>
      </c>
      <c r="C50" s="45" t="s">
        <v>46</v>
      </c>
      <c r="D50" s="18" t="s">
        <v>291</v>
      </c>
      <c r="E50" s="18">
        <v>0.86</v>
      </c>
      <c r="F50" s="31">
        <f t="shared" si="15"/>
        <v>1.03</v>
      </c>
      <c r="G50" s="32">
        <f t="shared" si="7"/>
        <v>142.1</v>
      </c>
      <c r="H50" s="31">
        <f t="shared" si="16"/>
        <v>146.36</v>
      </c>
      <c r="I50" s="31">
        <f t="shared" si="17"/>
        <v>44.2</v>
      </c>
      <c r="J50" s="31">
        <f>H50*J13</f>
        <v>73.18</v>
      </c>
      <c r="K50" s="33">
        <f t="shared" si="18"/>
        <v>264</v>
      </c>
      <c r="L50" s="33">
        <f t="shared" si="19"/>
        <v>40</v>
      </c>
      <c r="M50" s="33">
        <f t="shared" si="20"/>
        <v>304</v>
      </c>
      <c r="N50" s="33">
        <f t="shared" si="21"/>
        <v>359</v>
      </c>
    </row>
    <row r="51" spans="1:14" ht="12.75">
      <c r="A51" s="68">
        <f t="shared" si="22"/>
        <v>34</v>
      </c>
      <c r="B51" s="68" t="s">
        <v>48</v>
      </c>
      <c r="C51" s="45" t="s">
        <v>47</v>
      </c>
      <c r="D51" s="18" t="s">
        <v>291</v>
      </c>
      <c r="E51" s="18">
        <v>0.95</v>
      </c>
      <c r="F51" s="31">
        <f t="shared" si="15"/>
        <v>1.14</v>
      </c>
      <c r="G51" s="32">
        <f t="shared" si="7"/>
        <v>142.1</v>
      </c>
      <c r="H51" s="31">
        <f t="shared" si="16"/>
        <v>161.99</v>
      </c>
      <c r="I51" s="31">
        <f t="shared" si="17"/>
        <v>48.92</v>
      </c>
      <c r="J51" s="31">
        <f>H51*J13</f>
        <v>81</v>
      </c>
      <c r="K51" s="33">
        <f t="shared" si="18"/>
        <v>292</v>
      </c>
      <c r="L51" s="33">
        <f t="shared" si="19"/>
        <v>44</v>
      </c>
      <c r="M51" s="33">
        <f t="shared" si="20"/>
        <v>336</v>
      </c>
      <c r="N51" s="33">
        <f t="shared" si="21"/>
        <v>396</v>
      </c>
    </row>
    <row r="52" spans="1:14" ht="12.75">
      <c r="A52" s="68">
        <f t="shared" si="22"/>
        <v>35</v>
      </c>
      <c r="B52" s="68" t="s">
        <v>49</v>
      </c>
      <c r="C52" s="45" t="s">
        <v>51</v>
      </c>
      <c r="D52" s="18" t="s">
        <v>291</v>
      </c>
      <c r="E52" s="18">
        <v>1.15</v>
      </c>
      <c r="F52" s="31">
        <f t="shared" si="15"/>
        <v>1.38</v>
      </c>
      <c r="G52" s="32">
        <f t="shared" si="7"/>
        <v>142.1</v>
      </c>
      <c r="H52" s="31">
        <f t="shared" si="16"/>
        <v>196.1</v>
      </c>
      <c r="I52" s="31">
        <f t="shared" si="17"/>
        <v>59.22</v>
      </c>
      <c r="J52" s="31">
        <f>H52*J13</f>
        <v>98.05</v>
      </c>
      <c r="K52" s="33">
        <f t="shared" si="18"/>
        <v>353</v>
      </c>
      <c r="L52" s="33">
        <f t="shared" si="19"/>
        <v>53</v>
      </c>
      <c r="M52" s="33">
        <f t="shared" si="20"/>
        <v>406</v>
      </c>
      <c r="N52" s="33">
        <f t="shared" si="21"/>
        <v>479</v>
      </c>
    </row>
    <row r="53" spans="1:14" ht="12.75">
      <c r="A53" s="68">
        <f t="shared" si="22"/>
        <v>36</v>
      </c>
      <c r="B53" s="68" t="s">
        <v>50</v>
      </c>
      <c r="C53" s="45" t="s">
        <v>52</v>
      </c>
      <c r="D53" s="18" t="s">
        <v>291</v>
      </c>
      <c r="E53" s="18">
        <v>1.21</v>
      </c>
      <c r="F53" s="31">
        <f t="shared" si="15"/>
        <v>1.45</v>
      </c>
      <c r="G53" s="32">
        <f t="shared" si="7"/>
        <v>142.1</v>
      </c>
      <c r="H53" s="31">
        <f t="shared" si="16"/>
        <v>206.05</v>
      </c>
      <c r="I53" s="31">
        <f t="shared" si="17"/>
        <v>62.23</v>
      </c>
      <c r="J53" s="31">
        <f>H53*J13</f>
        <v>103.03</v>
      </c>
      <c r="K53" s="33">
        <f t="shared" si="18"/>
        <v>371</v>
      </c>
      <c r="L53" s="33">
        <f t="shared" si="19"/>
        <v>56</v>
      </c>
      <c r="M53" s="33">
        <f t="shared" si="20"/>
        <v>427</v>
      </c>
      <c r="N53" s="33">
        <f t="shared" si="21"/>
        <v>504</v>
      </c>
    </row>
    <row r="54" spans="1:14" ht="24.75" customHeight="1">
      <c r="A54" s="68">
        <v>37</v>
      </c>
      <c r="B54" s="68" t="s">
        <v>321</v>
      </c>
      <c r="C54" s="45" t="s">
        <v>320</v>
      </c>
      <c r="D54" s="18" t="s">
        <v>291</v>
      </c>
      <c r="E54" s="18">
        <v>1.68</v>
      </c>
      <c r="F54" s="31">
        <f t="shared" si="15"/>
        <v>2.02</v>
      </c>
      <c r="G54" s="32">
        <f t="shared" si="7"/>
        <v>142.1</v>
      </c>
      <c r="H54" s="31">
        <f t="shared" si="16"/>
        <v>287.04</v>
      </c>
      <c r="I54" s="31">
        <f t="shared" si="17"/>
        <v>86.69</v>
      </c>
      <c r="J54" s="31">
        <f>H54*J13</f>
        <v>143.52</v>
      </c>
      <c r="K54" s="33">
        <f t="shared" si="18"/>
        <v>517</v>
      </c>
      <c r="L54" s="33">
        <f t="shared" si="19"/>
        <v>78</v>
      </c>
      <c r="M54" s="33">
        <f t="shared" si="20"/>
        <v>595</v>
      </c>
      <c r="N54" s="33">
        <f t="shared" si="21"/>
        <v>702</v>
      </c>
    </row>
    <row r="55" spans="1:14" ht="12.75">
      <c r="A55" s="68">
        <v>38</v>
      </c>
      <c r="B55" s="68" t="s">
        <v>322</v>
      </c>
      <c r="C55" s="45" t="s">
        <v>323</v>
      </c>
      <c r="D55" s="18" t="s">
        <v>291</v>
      </c>
      <c r="E55" s="18">
        <v>1.55</v>
      </c>
      <c r="F55" s="31">
        <f t="shared" si="15"/>
        <v>1.86</v>
      </c>
      <c r="G55" s="32">
        <f t="shared" si="7"/>
        <v>142.1</v>
      </c>
      <c r="H55" s="31">
        <f t="shared" si="16"/>
        <v>264.31</v>
      </c>
      <c r="I55" s="31">
        <f t="shared" si="17"/>
        <v>79.82</v>
      </c>
      <c r="J55" s="31">
        <f>H55*J13</f>
        <v>132.16</v>
      </c>
      <c r="K55" s="33">
        <f t="shared" si="18"/>
        <v>476</v>
      </c>
      <c r="L55" s="33">
        <f t="shared" si="19"/>
        <v>71</v>
      </c>
      <c r="M55" s="33">
        <f t="shared" si="20"/>
        <v>547</v>
      </c>
      <c r="N55" s="33">
        <f t="shared" si="21"/>
        <v>645</v>
      </c>
    </row>
    <row r="56" spans="1:14" ht="12.75">
      <c r="A56" s="68">
        <v>39</v>
      </c>
      <c r="B56" s="68" t="s">
        <v>324</v>
      </c>
      <c r="C56" s="45" t="s">
        <v>325</v>
      </c>
      <c r="D56" s="18" t="s">
        <v>291</v>
      </c>
      <c r="E56" s="18">
        <v>1.55</v>
      </c>
      <c r="F56" s="31">
        <f t="shared" si="15"/>
        <v>1.86</v>
      </c>
      <c r="G56" s="32">
        <f t="shared" si="7"/>
        <v>142.1</v>
      </c>
      <c r="H56" s="31">
        <f t="shared" si="16"/>
        <v>264.31</v>
      </c>
      <c r="I56" s="31">
        <f t="shared" si="17"/>
        <v>79.82</v>
      </c>
      <c r="J56" s="31">
        <f>H56*J13</f>
        <v>132.16</v>
      </c>
      <c r="K56" s="33">
        <f t="shared" si="18"/>
        <v>476</v>
      </c>
      <c r="L56" s="33">
        <f t="shared" si="19"/>
        <v>71</v>
      </c>
      <c r="M56" s="33">
        <f t="shared" si="20"/>
        <v>547</v>
      </c>
      <c r="N56" s="33">
        <f t="shared" si="21"/>
        <v>645</v>
      </c>
    </row>
    <row r="57" spans="1:14" ht="13.5" customHeight="1">
      <c r="A57" s="71">
        <v>40</v>
      </c>
      <c r="B57" s="72" t="s">
        <v>357</v>
      </c>
      <c r="C57" s="45" t="s">
        <v>358</v>
      </c>
      <c r="D57" s="18" t="s">
        <v>291</v>
      </c>
      <c r="E57" s="18">
        <v>0.69</v>
      </c>
      <c r="F57" s="31">
        <f t="shared" si="15"/>
        <v>0.83</v>
      </c>
      <c r="G57" s="32">
        <f t="shared" si="7"/>
        <v>142.1</v>
      </c>
      <c r="H57" s="31">
        <f t="shared" si="16"/>
        <v>117.94</v>
      </c>
      <c r="I57" s="31">
        <f t="shared" si="17"/>
        <v>35.62</v>
      </c>
      <c r="J57" s="31">
        <f>H57*J13</f>
        <v>58.97</v>
      </c>
      <c r="K57" s="33">
        <f t="shared" si="18"/>
        <v>213</v>
      </c>
      <c r="L57" s="33">
        <f t="shared" si="19"/>
        <v>32</v>
      </c>
      <c r="M57" s="33">
        <f t="shared" si="20"/>
        <v>245</v>
      </c>
      <c r="N57" s="33">
        <f t="shared" si="21"/>
        <v>289</v>
      </c>
    </row>
    <row r="58" spans="1:14" ht="12.75" customHeight="1">
      <c r="A58" s="71">
        <v>41</v>
      </c>
      <c r="B58" s="72" t="s">
        <v>359</v>
      </c>
      <c r="C58" s="45" t="s">
        <v>360</v>
      </c>
      <c r="D58" s="18" t="s">
        <v>291</v>
      </c>
      <c r="E58" s="18">
        <v>0.58</v>
      </c>
      <c r="F58" s="31">
        <f t="shared" si="15"/>
        <v>0.7</v>
      </c>
      <c r="G58" s="32">
        <f t="shared" si="7"/>
        <v>142.1</v>
      </c>
      <c r="H58" s="31">
        <f t="shared" si="16"/>
        <v>99.47</v>
      </c>
      <c r="I58" s="31">
        <f t="shared" si="17"/>
        <v>30.04</v>
      </c>
      <c r="J58" s="31">
        <f>H58*J13</f>
        <v>49.74</v>
      </c>
      <c r="K58" s="33">
        <f t="shared" si="18"/>
        <v>179</v>
      </c>
      <c r="L58" s="33">
        <f t="shared" si="19"/>
        <v>27</v>
      </c>
      <c r="M58" s="33">
        <f t="shared" si="20"/>
        <v>206</v>
      </c>
      <c r="N58" s="33">
        <f t="shared" si="21"/>
        <v>243</v>
      </c>
    </row>
    <row r="59" spans="1:14" ht="23.25" customHeight="1">
      <c r="A59" s="68"/>
      <c r="B59" s="68"/>
      <c r="C59" s="46" t="s">
        <v>326</v>
      </c>
      <c r="D59" s="18"/>
      <c r="E59" s="18"/>
      <c r="F59" s="31"/>
      <c r="G59" s="32">
        <f t="shared" si="7"/>
        <v>142.1</v>
      </c>
      <c r="H59" s="31"/>
      <c r="I59" s="31"/>
      <c r="J59" s="31"/>
      <c r="K59" s="33"/>
      <c r="L59" s="33"/>
      <c r="M59" s="33"/>
      <c r="N59" s="33"/>
    </row>
    <row r="60" spans="1:14" ht="13.5" customHeight="1">
      <c r="A60" s="68">
        <v>42</v>
      </c>
      <c r="B60" s="68" t="s">
        <v>55</v>
      </c>
      <c r="C60" s="45" t="s">
        <v>53</v>
      </c>
      <c r="D60" s="18" t="s">
        <v>4</v>
      </c>
      <c r="E60" s="18">
        <v>0.32</v>
      </c>
      <c r="F60" s="31">
        <f>1.2*E60</f>
        <v>0.38</v>
      </c>
      <c r="G60" s="32">
        <f t="shared" si="7"/>
        <v>142.1</v>
      </c>
      <c r="H60" s="31">
        <f>G60*F60</f>
        <v>54</v>
      </c>
      <c r="I60" s="31">
        <f>0.302*H60</f>
        <v>16.31</v>
      </c>
      <c r="J60" s="31">
        <f>H60*J13</f>
        <v>27</v>
      </c>
      <c r="K60" s="33">
        <f>H60+I60+J60</f>
        <v>97</v>
      </c>
      <c r="L60" s="33">
        <f>0.15*K60</f>
        <v>15</v>
      </c>
      <c r="M60" s="33">
        <f>SUM(K60:L60)</f>
        <v>112</v>
      </c>
      <c r="N60" s="33">
        <f>1.18*M60</f>
        <v>132</v>
      </c>
    </row>
    <row r="61" spans="1:14" ht="12.75">
      <c r="A61" s="68">
        <v>43</v>
      </c>
      <c r="B61" s="68" t="s">
        <v>56</v>
      </c>
      <c r="C61" s="45" t="s">
        <v>54</v>
      </c>
      <c r="D61" s="18" t="s">
        <v>4</v>
      </c>
      <c r="E61" s="18">
        <v>1.08</v>
      </c>
      <c r="F61" s="31">
        <f>1.2*E61</f>
        <v>1.3</v>
      </c>
      <c r="G61" s="32">
        <f t="shared" si="7"/>
        <v>142.1</v>
      </c>
      <c r="H61" s="31">
        <f>G61*F61</f>
        <v>184.73</v>
      </c>
      <c r="I61" s="31">
        <f>0.302*H61</f>
        <v>55.79</v>
      </c>
      <c r="J61" s="31">
        <f>H61*J13</f>
        <v>92.37</v>
      </c>
      <c r="K61" s="33">
        <f>H61+I61+J61</f>
        <v>333</v>
      </c>
      <c r="L61" s="33">
        <f>0.15*K61</f>
        <v>50</v>
      </c>
      <c r="M61" s="33">
        <f>SUM(K61:L61)</f>
        <v>383</v>
      </c>
      <c r="N61" s="33">
        <f>1.18*M61</f>
        <v>452</v>
      </c>
    </row>
    <row r="62" spans="1:14" ht="24" customHeight="1">
      <c r="A62" s="68"/>
      <c r="B62" s="68"/>
      <c r="C62" s="46" t="s">
        <v>327</v>
      </c>
      <c r="D62" s="18"/>
      <c r="E62" s="18"/>
      <c r="F62" s="31"/>
      <c r="G62" s="32">
        <f t="shared" si="7"/>
        <v>142.1</v>
      </c>
      <c r="H62" s="31"/>
      <c r="I62" s="31"/>
      <c r="J62" s="31"/>
      <c r="K62" s="33"/>
      <c r="L62" s="33"/>
      <c r="M62" s="33"/>
      <c r="N62" s="33"/>
    </row>
    <row r="63" spans="1:14" ht="38.25">
      <c r="A63" s="68">
        <v>44</v>
      </c>
      <c r="B63" s="68" t="s">
        <v>57</v>
      </c>
      <c r="C63" s="45" t="s">
        <v>377</v>
      </c>
      <c r="D63" s="18" t="s">
        <v>4</v>
      </c>
      <c r="E63" s="18">
        <v>0.89</v>
      </c>
      <c r="F63" s="31">
        <f aca="true" t="shared" si="23" ref="F63:F93">1.2*E63</f>
        <v>1.07</v>
      </c>
      <c r="G63" s="32">
        <f>G62</f>
        <v>142.1</v>
      </c>
      <c r="H63" s="31">
        <f aca="true" t="shared" si="24" ref="H63:H93">G63*F63</f>
        <v>152.05</v>
      </c>
      <c r="I63" s="31">
        <f aca="true" t="shared" si="25" ref="I63:I93">0.302*H63</f>
        <v>45.92</v>
      </c>
      <c r="J63" s="31">
        <f>H63*J13</f>
        <v>76.03</v>
      </c>
      <c r="K63" s="33">
        <f aca="true" t="shared" si="26" ref="K63:K93">H63+I63+J63</f>
        <v>274</v>
      </c>
      <c r="L63" s="33">
        <f aca="true" t="shared" si="27" ref="L63:L93">0.15*K63</f>
        <v>41</v>
      </c>
      <c r="M63" s="33">
        <f aca="true" t="shared" si="28" ref="M63:M93">SUM(K63:L63)</f>
        <v>315</v>
      </c>
      <c r="N63" s="33">
        <f aca="true" t="shared" si="29" ref="N63:N93">1.18*M63</f>
        <v>372</v>
      </c>
    </row>
    <row r="64" spans="1:14" ht="12.75">
      <c r="A64" s="68">
        <v>45</v>
      </c>
      <c r="B64" s="68" t="s">
        <v>58</v>
      </c>
      <c r="C64" s="45" t="s">
        <v>59</v>
      </c>
      <c r="D64" s="18" t="s">
        <v>4</v>
      </c>
      <c r="E64" s="18">
        <v>0.91</v>
      </c>
      <c r="F64" s="31">
        <f t="shared" si="23"/>
        <v>1.09</v>
      </c>
      <c r="G64" s="32">
        <f>G62</f>
        <v>142.1</v>
      </c>
      <c r="H64" s="31">
        <f t="shared" si="24"/>
        <v>154.89</v>
      </c>
      <c r="I64" s="31">
        <f t="shared" si="25"/>
        <v>46.78</v>
      </c>
      <c r="J64" s="31">
        <f>H64*J13</f>
        <v>77.45</v>
      </c>
      <c r="K64" s="33">
        <f t="shared" si="26"/>
        <v>279</v>
      </c>
      <c r="L64" s="33">
        <f t="shared" si="27"/>
        <v>42</v>
      </c>
      <c r="M64" s="33">
        <f t="shared" si="28"/>
        <v>321</v>
      </c>
      <c r="N64" s="33">
        <f t="shared" si="29"/>
        <v>379</v>
      </c>
    </row>
    <row r="65" spans="1:14" ht="12.75">
      <c r="A65" s="68">
        <f>1+A64</f>
        <v>46</v>
      </c>
      <c r="B65" s="68" t="s">
        <v>61</v>
      </c>
      <c r="C65" s="45" t="s">
        <v>60</v>
      </c>
      <c r="D65" s="18" t="s">
        <v>4</v>
      </c>
      <c r="E65" s="18">
        <v>1.11</v>
      </c>
      <c r="F65" s="31">
        <f t="shared" si="23"/>
        <v>1.33</v>
      </c>
      <c r="G65" s="32">
        <f>G62</f>
        <v>142.1</v>
      </c>
      <c r="H65" s="31">
        <f t="shared" si="24"/>
        <v>188.99</v>
      </c>
      <c r="I65" s="31">
        <f t="shared" si="25"/>
        <v>57.07</v>
      </c>
      <c r="J65" s="31">
        <f>H65*J13</f>
        <v>94.5</v>
      </c>
      <c r="K65" s="33">
        <f t="shared" si="26"/>
        <v>341</v>
      </c>
      <c r="L65" s="33">
        <f t="shared" si="27"/>
        <v>51</v>
      </c>
      <c r="M65" s="33">
        <f t="shared" si="28"/>
        <v>392</v>
      </c>
      <c r="N65" s="33">
        <f t="shared" si="29"/>
        <v>463</v>
      </c>
    </row>
    <row r="66" spans="1:14" ht="51">
      <c r="A66" s="68">
        <f>1+A65</f>
        <v>47</v>
      </c>
      <c r="B66" s="68" t="s">
        <v>62</v>
      </c>
      <c r="C66" s="45" t="s">
        <v>388</v>
      </c>
      <c r="D66" s="18" t="s">
        <v>4</v>
      </c>
      <c r="E66" s="18">
        <v>1.61</v>
      </c>
      <c r="F66" s="31">
        <f t="shared" si="23"/>
        <v>1.93</v>
      </c>
      <c r="G66" s="32">
        <f t="shared" si="7"/>
        <v>142.1</v>
      </c>
      <c r="H66" s="31">
        <f t="shared" si="24"/>
        <v>274.25</v>
      </c>
      <c r="I66" s="31">
        <f t="shared" si="25"/>
        <v>82.82</v>
      </c>
      <c r="J66" s="31">
        <f>H66*J13</f>
        <v>137.13</v>
      </c>
      <c r="K66" s="33">
        <f t="shared" si="26"/>
        <v>494</v>
      </c>
      <c r="L66" s="33">
        <f t="shared" si="27"/>
        <v>74</v>
      </c>
      <c r="M66" s="33">
        <f t="shared" si="28"/>
        <v>568</v>
      </c>
      <c r="N66" s="33">
        <f t="shared" si="29"/>
        <v>670</v>
      </c>
    </row>
    <row r="67" spans="1:14" ht="12.75">
      <c r="A67" s="68">
        <f>1+A66</f>
        <v>48</v>
      </c>
      <c r="B67" s="68" t="s">
        <v>63</v>
      </c>
      <c r="C67" s="45" t="s">
        <v>46</v>
      </c>
      <c r="D67" s="18" t="s">
        <v>4</v>
      </c>
      <c r="E67" s="18">
        <v>1.74</v>
      </c>
      <c r="F67" s="31">
        <f t="shared" si="23"/>
        <v>2.09</v>
      </c>
      <c r="G67" s="32">
        <f t="shared" si="7"/>
        <v>142.1</v>
      </c>
      <c r="H67" s="31">
        <f t="shared" si="24"/>
        <v>296.99</v>
      </c>
      <c r="I67" s="31">
        <f t="shared" si="25"/>
        <v>89.69</v>
      </c>
      <c r="J67" s="31">
        <f>H67*J13</f>
        <v>148.5</v>
      </c>
      <c r="K67" s="33">
        <f t="shared" si="26"/>
        <v>535</v>
      </c>
      <c r="L67" s="33">
        <f t="shared" si="27"/>
        <v>80</v>
      </c>
      <c r="M67" s="33">
        <f t="shared" si="28"/>
        <v>615</v>
      </c>
      <c r="N67" s="33">
        <f t="shared" si="29"/>
        <v>726</v>
      </c>
    </row>
    <row r="68" spans="1:14" ht="12.75">
      <c r="A68" s="68">
        <f>1+A67</f>
        <v>49</v>
      </c>
      <c r="B68" s="68" t="s">
        <v>64</v>
      </c>
      <c r="C68" s="45" t="s">
        <v>389</v>
      </c>
      <c r="D68" s="18" t="s">
        <v>4</v>
      </c>
      <c r="E68" s="18">
        <v>1.83</v>
      </c>
      <c r="F68" s="31">
        <f t="shared" si="23"/>
        <v>2.2</v>
      </c>
      <c r="G68" s="32">
        <f t="shared" si="7"/>
        <v>142.1</v>
      </c>
      <c r="H68" s="31">
        <f t="shared" si="24"/>
        <v>312.62</v>
      </c>
      <c r="I68" s="31">
        <f t="shared" si="25"/>
        <v>94.41</v>
      </c>
      <c r="J68" s="31">
        <f>H68*J13</f>
        <v>156.31</v>
      </c>
      <c r="K68" s="33">
        <f t="shared" si="26"/>
        <v>563</v>
      </c>
      <c r="L68" s="33">
        <f t="shared" si="27"/>
        <v>84</v>
      </c>
      <c r="M68" s="33">
        <f t="shared" si="28"/>
        <v>647</v>
      </c>
      <c r="N68" s="33">
        <f t="shared" si="29"/>
        <v>763</v>
      </c>
    </row>
    <row r="69" spans="1:14" ht="63.75">
      <c r="A69" s="68">
        <v>50</v>
      </c>
      <c r="B69" s="68" t="s">
        <v>65</v>
      </c>
      <c r="C69" s="45" t="s">
        <v>381</v>
      </c>
      <c r="D69" s="18" t="s">
        <v>4</v>
      </c>
      <c r="E69" s="18">
        <v>1.22</v>
      </c>
      <c r="F69" s="31">
        <f t="shared" si="23"/>
        <v>1.46</v>
      </c>
      <c r="G69" s="32">
        <f t="shared" si="7"/>
        <v>142.1</v>
      </c>
      <c r="H69" s="31">
        <f t="shared" si="24"/>
        <v>207.47</v>
      </c>
      <c r="I69" s="31">
        <f t="shared" si="25"/>
        <v>62.66</v>
      </c>
      <c r="J69" s="31">
        <f>H69*J13</f>
        <v>103.74</v>
      </c>
      <c r="K69" s="33">
        <f t="shared" si="26"/>
        <v>374</v>
      </c>
      <c r="L69" s="33">
        <f t="shared" si="27"/>
        <v>56</v>
      </c>
      <c r="M69" s="33">
        <f t="shared" si="28"/>
        <v>430</v>
      </c>
      <c r="N69" s="33">
        <f t="shared" si="29"/>
        <v>507</v>
      </c>
    </row>
    <row r="70" spans="1:14" ht="12.75">
      <c r="A70" s="68">
        <f>1+A69</f>
        <v>51</v>
      </c>
      <c r="B70" s="68" t="s">
        <v>66</v>
      </c>
      <c r="C70" s="45" t="s">
        <v>46</v>
      </c>
      <c r="D70" s="18" t="s">
        <v>4</v>
      </c>
      <c r="E70" s="18">
        <v>1.56</v>
      </c>
      <c r="F70" s="31">
        <f t="shared" si="23"/>
        <v>1.87</v>
      </c>
      <c r="G70" s="32">
        <f t="shared" si="7"/>
        <v>142.1</v>
      </c>
      <c r="H70" s="31">
        <f t="shared" si="24"/>
        <v>265.73</v>
      </c>
      <c r="I70" s="31">
        <f t="shared" si="25"/>
        <v>80.25</v>
      </c>
      <c r="J70" s="31">
        <f>H70*J13</f>
        <v>132.87</v>
      </c>
      <c r="K70" s="33">
        <f t="shared" si="26"/>
        <v>479</v>
      </c>
      <c r="L70" s="33">
        <f t="shared" si="27"/>
        <v>72</v>
      </c>
      <c r="M70" s="33">
        <f t="shared" si="28"/>
        <v>551</v>
      </c>
      <c r="N70" s="33">
        <f t="shared" si="29"/>
        <v>650</v>
      </c>
    </row>
    <row r="71" spans="1:14" ht="12.75">
      <c r="A71" s="68">
        <f>1+A70</f>
        <v>52</v>
      </c>
      <c r="B71" s="68" t="s">
        <v>67</v>
      </c>
      <c r="C71" s="45" t="s">
        <v>387</v>
      </c>
      <c r="D71" s="18" t="s">
        <v>4</v>
      </c>
      <c r="E71" s="18">
        <v>1.67</v>
      </c>
      <c r="F71" s="31">
        <f t="shared" si="23"/>
        <v>2</v>
      </c>
      <c r="G71" s="32">
        <f t="shared" si="7"/>
        <v>142.1</v>
      </c>
      <c r="H71" s="31">
        <f t="shared" si="24"/>
        <v>284.2</v>
      </c>
      <c r="I71" s="31">
        <f t="shared" si="25"/>
        <v>85.83</v>
      </c>
      <c r="J71" s="31">
        <f>H71*J13</f>
        <v>142.1</v>
      </c>
      <c r="K71" s="33">
        <f t="shared" si="26"/>
        <v>512</v>
      </c>
      <c r="L71" s="33">
        <f t="shared" si="27"/>
        <v>77</v>
      </c>
      <c r="M71" s="33">
        <f t="shared" si="28"/>
        <v>589</v>
      </c>
      <c r="N71" s="33">
        <f t="shared" si="29"/>
        <v>695</v>
      </c>
    </row>
    <row r="72" spans="1:14" ht="12.75">
      <c r="A72" s="68">
        <f>1+A71</f>
        <v>53</v>
      </c>
      <c r="B72" s="68" t="s">
        <v>69</v>
      </c>
      <c r="C72" s="45" t="s">
        <v>68</v>
      </c>
      <c r="D72" s="18" t="s">
        <v>7</v>
      </c>
      <c r="E72" s="18">
        <v>0.29</v>
      </c>
      <c r="F72" s="31">
        <f t="shared" si="23"/>
        <v>0.35</v>
      </c>
      <c r="G72" s="32">
        <f t="shared" si="7"/>
        <v>142.1</v>
      </c>
      <c r="H72" s="31">
        <f t="shared" si="24"/>
        <v>49.74</v>
      </c>
      <c r="I72" s="31">
        <f t="shared" si="25"/>
        <v>15.02</v>
      </c>
      <c r="J72" s="31">
        <f>H72*J13</f>
        <v>24.87</v>
      </c>
      <c r="K72" s="33">
        <f t="shared" si="26"/>
        <v>90</v>
      </c>
      <c r="L72" s="33">
        <f t="shared" si="27"/>
        <v>14</v>
      </c>
      <c r="M72" s="33">
        <f t="shared" si="28"/>
        <v>104</v>
      </c>
      <c r="N72" s="33">
        <f t="shared" si="29"/>
        <v>123</v>
      </c>
    </row>
    <row r="73" spans="1:14" ht="12.75">
      <c r="A73" s="68">
        <f>1+A72</f>
        <v>54</v>
      </c>
      <c r="B73" s="68" t="s">
        <v>70</v>
      </c>
      <c r="C73" s="45" t="s">
        <v>51</v>
      </c>
      <c r="D73" s="18" t="s">
        <v>7</v>
      </c>
      <c r="E73" s="18">
        <v>0.42</v>
      </c>
      <c r="F73" s="31">
        <f t="shared" si="23"/>
        <v>0.5</v>
      </c>
      <c r="G73" s="32">
        <f t="shared" si="7"/>
        <v>142.1</v>
      </c>
      <c r="H73" s="31">
        <f t="shared" si="24"/>
        <v>71.05</v>
      </c>
      <c r="I73" s="31">
        <f t="shared" si="25"/>
        <v>21.46</v>
      </c>
      <c r="J73" s="31">
        <f>H73*J13</f>
        <v>35.53</v>
      </c>
      <c r="K73" s="33">
        <f t="shared" si="26"/>
        <v>128</v>
      </c>
      <c r="L73" s="33">
        <f t="shared" si="27"/>
        <v>19</v>
      </c>
      <c r="M73" s="33">
        <f t="shared" si="28"/>
        <v>147</v>
      </c>
      <c r="N73" s="33">
        <f t="shared" si="29"/>
        <v>173</v>
      </c>
    </row>
    <row r="74" spans="1:14" ht="12.75">
      <c r="A74" s="68">
        <f>1+A73</f>
        <v>55</v>
      </c>
      <c r="B74" s="68" t="s">
        <v>71</v>
      </c>
      <c r="C74" s="45" t="s">
        <v>5</v>
      </c>
      <c r="D74" s="18" t="s">
        <v>7</v>
      </c>
      <c r="E74" s="18">
        <v>0.71</v>
      </c>
      <c r="F74" s="31">
        <f t="shared" si="23"/>
        <v>0.85</v>
      </c>
      <c r="G74" s="32">
        <f t="shared" si="7"/>
        <v>142.1</v>
      </c>
      <c r="H74" s="31">
        <f t="shared" si="24"/>
        <v>120.79</v>
      </c>
      <c r="I74" s="31">
        <f t="shared" si="25"/>
        <v>36.48</v>
      </c>
      <c r="J74" s="31">
        <f>H74*J13</f>
        <v>60.4</v>
      </c>
      <c r="K74" s="33">
        <f t="shared" si="26"/>
        <v>218</v>
      </c>
      <c r="L74" s="33">
        <f t="shared" si="27"/>
        <v>33</v>
      </c>
      <c r="M74" s="33">
        <f t="shared" si="28"/>
        <v>251</v>
      </c>
      <c r="N74" s="33">
        <f t="shared" si="29"/>
        <v>296</v>
      </c>
    </row>
    <row r="75" spans="1:14" ht="12.75">
      <c r="A75" s="68">
        <v>56</v>
      </c>
      <c r="B75" s="68" t="s">
        <v>328</v>
      </c>
      <c r="C75" s="45" t="s">
        <v>329</v>
      </c>
      <c r="D75" s="18" t="s">
        <v>307</v>
      </c>
      <c r="E75" s="18">
        <v>1.12</v>
      </c>
      <c r="F75" s="31">
        <f t="shared" si="23"/>
        <v>1.34</v>
      </c>
      <c r="G75" s="32">
        <f t="shared" si="7"/>
        <v>142.1</v>
      </c>
      <c r="H75" s="31">
        <f t="shared" si="24"/>
        <v>190.41</v>
      </c>
      <c r="I75" s="31">
        <f t="shared" si="25"/>
        <v>57.5</v>
      </c>
      <c r="J75" s="31">
        <f>H75*J13</f>
        <v>95.21</v>
      </c>
      <c r="K75" s="33">
        <f t="shared" si="26"/>
        <v>343</v>
      </c>
      <c r="L75" s="33">
        <f t="shared" si="27"/>
        <v>51</v>
      </c>
      <c r="M75" s="33">
        <f t="shared" si="28"/>
        <v>394</v>
      </c>
      <c r="N75" s="33">
        <f t="shared" si="29"/>
        <v>465</v>
      </c>
    </row>
    <row r="76" spans="1:14" ht="25.5">
      <c r="A76" s="68">
        <v>57</v>
      </c>
      <c r="B76" s="68" t="s">
        <v>74</v>
      </c>
      <c r="C76" s="45" t="s">
        <v>72</v>
      </c>
      <c r="D76" s="18" t="s">
        <v>7</v>
      </c>
      <c r="E76" s="18">
        <v>1.1</v>
      </c>
      <c r="F76" s="31">
        <f t="shared" si="23"/>
        <v>1.32</v>
      </c>
      <c r="G76" s="32">
        <f t="shared" si="7"/>
        <v>142.1</v>
      </c>
      <c r="H76" s="31">
        <f t="shared" si="24"/>
        <v>187.57</v>
      </c>
      <c r="I76" s="31">
        <f t="shared" si="25"/>
        <v>56.65</v>
      </c>
      <c r="J76" s="31">
        <f>H76*J13</f>
        <v>93.79</v>
      </c>
      <c r="K76" s="33">
        <f t="shared" si="26"/>
        <v>338</v>
      </c>
      <c r="L76" s="33">
        <f t="shared" si="27"/>
        <v>51</v>
      </c>
      <c r="M76" s="33">
        <f t="shared" si="28"/>
        <v>389</v>
      </c>
      <c r="N76" s="33">
        <f t="shared" si="29"/>
        <v>459</v>
      </c>
    </row>
    <row r="77" spans="1:14" ht="12.75">
      <c r="A77" s="68">
        <f>1+A76</f>
        <v>58</v>
      </c>
      <c r="B77" s="68" t="s">
        <v>75</v>
      </c>
      <c r="C77" s="45" t="s">
        <v>73</v>
      </c>
      <c r="D77" s="18" t="s">
        <v>7</v>
      </c>
      <c r="E77" s="18">
        <v>1.58</v>
      </c>
      <c r="F77" s="31">
        <f t="shared" si="23"/>
        <v>1.9</v>
      </c>
      <c r="G77" s="32">
        <f aca="true" t="shared" si="30" ref="G77:G138">G74</f>
        <v>142.1</v>
      </c>
      <c r="H77" s="31">
        <f t="shared" si="24"/>
        <v>269.99</v>
      </c>
      <c r="I77" s="31">
        <f t="shared" si="25"/>
        <v>81.54</v>
      </c>
      <c r="J77" s="31">
        <f>H77*J13</f>
        <v>135</v>
      </c>
      <c r="K77" s="33">
        <f t="shared" si="26"/>
        <v>487</v>
      </c>
      <c r="L77" s="33">
        <f t="shared" si="27"/>
        <v>73</v>
      </c>
      <c r="M77" s="33">
        <f t="shared" si="28"/>
        <v>560</v>
      </c>
      <c r="N77" s="33">
        <f t="shared" si="29"/>
        <v>661</v>
      </c>
    </row>
    <row r="78" spans="1:14" ht="12.75">
      <c r="A78" s="68">
        <f>1+A77</f>
        <v>59</v>
      </c>
      <c r="B78" s="68" t="s">
        <v>76</v>
      </c>
      <c r="C78" s="45" t="s">
        <v>330</v>
      </c>
      <c r="D78" s="18" t="s">
        <v>331</v>
      </c>
      <c r="E78" s="18">
        <v>0.18</v>
      </c>
      <c r="F78" s="31">
        <f t="shared" si="23"/>
        <v>0.22</v>
      </c>
      <c r="G78" s="32">
        <f t="shared" si="30"/>
        <v>142.1</v>
      </c>
      <c r="H78" s="31">
        <f t="shared" si="24"/>
        <v>31.26</v>
      </c>
      <c r="I78" s="31">
        <f t="shared" si="25"/>
        <v>9.44</v>
      </c>
      <c r="J78" s="31">
        <f>H78*J13</f>
        <v>15.63</v>
      </c>
      <c r="K78" s="33">
        <f t="shared" si="26"/>
        <v>56</v>
      </c>
      <c r="L78" s="33">
        <f t="shared" si="27"/>
        <v>8</v>
      </c>
      <c r="M78" s="33">
        <f t="shared" si="28"/>
        <v>64</v>
      </c>
      <c r="N78" s="33">
        <f t="shared" si="29"/>
        <v>76</v>
      </c>
    </row>
    <row r="79" spans="1:14" ht="12.75">
      <c r="A79" s="68">
        <v>60</v>
      </c>
      <c r="B79" s="68" t="s">
        <v>76</v>
      </c>
      <c r="C79" s="45" t="s">
        <v>332</v>
      </c>
      <c r="D79" s="18" t="s">
        <v>307</v>
      </c>
      <c r="E79" s="18">
        <v>2.45</v>
      </c>
      <c r="F79" s="31">
        <f t="shared" si="23"/>
        <v>2.94</v>
      </c>
      <c r="G79" s="32">
        <f t="shared" si="30"/>
        <v>142.1</v>
      </c>
      <c r="H79" s="31">
        <f t="shared" si="24"/>
        <v>417.77</v>
      </c>
      <c r="I79" s="31">
        <f t="shared" si="25"/>
        <v>126.17</v>
      </c>
      <c r="J79" s="31">
        <f>H79*J13</f>
        <v>208.89</v>
      </c>
      <c r="K79" s="33">
        <f t="shared" si="26"/>
        <v>753</v>
      </c>
      <c r="L79" s="33">
        <f t="shared" si="27"/>
        <v>113</v>
      </c>
      <c r="M79" s="33">
        <f t="shared" si="28"/>
        <v>866</v>
      </c>
      <c r="N79" s="33">
        <f t="shared" si="29"/>
        <v>1022</v>
      </c>
    </row>
    <row r="80" spans="1:14" ht="25.5">
      <c r="A80" s="68">
        <v>61</v>
      </c>
      <c r="B80" s="68" t="s">
        <v>365</v>
      </c>
      <c r="C80" s="45" t="s">
        <v>366</v>
      </c>
      <c r="D80" s="18" t="s">
        <v>367</v>
      </c>
      <c r="E80" s="18">
        <v>0.45</v>
      </c>
      <c r="F80" s="31">
        <f t="shared" si="23"/>
        <v>0.54</v>
      </c>
      <c r="G80" s="32">
        <f t="shared" si="30"/>
        <v>142.1</v>
      </c>
      <c r="H80" s="31">
        <f t="shared" si="24"/>
        <v>76.73</v>
      </c>
      <c r="I80" s="31">
        <f t="shared" si="25"/>
        <v>23.17</v>
      </c>
      <c r="J80" s="31">
        <f>H80*J13</f>
        <v>38.37</v>
      </c>
      <c r="K80" s="33">
        <f t="shared" si="26"/>
        <v>138</v>
      </c>
      <c r="L80" s="33">
        <f t="shared" si="27"/>
        <v>21</v>
      </c>
      <c r="M80" s="33">
        <f t="shared" si="28"/>
        <v>159</v>
      </c>
      <c r="N80" s="33">
        <f t="shared" si="29"/>
        <v>188</v>
      </c>
    </row>
    <row r="81" spans="1:14" ht="25.5">
      <c r="A81" s="68">
        <v>62</v>
      </c>
      <c r="B81" s="68" t="s">
        <v>80</v>
      </c>
      <c r="C81" s="45" t="s">
        <v>78</v>
      </c>
      <c r="D81" s="18" t="s">
        <v>77</v>
      </c>
      <c r="E81" s="18">
        <v>0.22</v>
      </c>
      <c r="F81" s="31">
        <f t="shared" si="23"/>
        <v>0.26</v>
      </c>
      <c r="G81" s="32">
        <f>G80</f>
        <v>142.1</v>
      </c>
      <c r="H81" s="31">
        <f t="shared" si="24"/>
        <v>36.95</v>
      </c>
      <c r="I81" s="31">
        <f t="shared" si="25"/>
        <v>11.16</v>
      </c>
      <c r="J81" s="31">
        <f>H81*J13</f>
        <v>18.48</v>
      </c>
      <c r="K81" s="33">
        <f t="shared" si="26"/>
        <v>67</v>
      </c>
      <c r="L81" s="33">
        <f t="shared" si="27"/>
        <v>10</v>
      </c>
      <c r="M81" s="33">
        <f t="shared" si="28"/>
        <v>77</v>
      </c>
      <c r="N81" s="33">
        <f t="shared" si="29"/>
        <v>91</v>
      </c>
    </row>
    <row r="82" spans="1:14" ht="12.75">
      <c r="A82" s="68">
        <f aca="true" t="shared" si="31" ref="A82:A88">1+A81</f>
        <v>63</v>
      </c>
      <c r="B82" s="68" t="s">
        <v>81</v>
      </c>
      <c r="C82" s="45" t="s">
        <v>79</v>
      </c>
      <c r="D82" s="18" t="s">
        <v>77</v>
      </c>
      <c r="E82" s="18">
        <v>0.28</v>
      </c>
      <c r="F82" s="31">
        <f t="shared" si="23"/>
        <v>0.34</v>
      </c>
      <c r="G82" s="32">
        <f>G13</f>
        <v>142.1</v>
      </c>
      <c r="H82" s="31">
        <f t="shared" si="24"/>
        <v>48.31</v>
      </c>
      <c r="I82" s="31">
        <f t="shared" si="25"/>
        <v>14.59</v>
      </c>
      <c r="J82" s="31">
        <f>H82*J13</f>
        <v>24.16</v>
      </c>
      <c r="K82" s="33">
        <f t="shared" si="26"/>
        <v>87</v>
      </c>
      <c r="L82" s="33">
        <f t="shared" si="27"/>
        <v>13</v>
      </c>
      <c r="M82" s="33">
        <f t="shared" si="28"/>
        <v>100</v>
      </c>
      <c r="N82" s="33">
        <f t="shared" si="29"/>
        <v>118</v>
      </c>
    </row>
    <row r="83" spans="1:14" ht="25.5">
      <c r="A83" s="68">
        <f t="shared" si="31"/>
        <v>64</v>
      </c>
      <c r="B83" s="68" t="s">
        <v>83</v>
      </c>
      <c r="C83" s="45" t="s">
        <v>82</v>
      </c>
      <c r="D83" s="18" t="s">
        <v>77</v>
      </c>
      <c r="E83" s="18">
        <v>1.96</v>
      </c>
      <c r="F83" s="31">
        <f t="shared" si="23"/>
        <v>2.35</v>
      </c>
      <c r="G83" s="32">
        <f>G13</f>
        <v>142.1</v>
      </c>
      <c r="H83" s="31">
        <f t="shared" si="24"/>
        <v>333.94</v>
      </c>
      <c r="I83" s="31">
        <f t="shared" si="25"/>
        <v>100.85</v>
      </c>
      <c r="J83" s="31">
        <f>H83*J13</f>
        <v>166.97</v>
      </c>
      <c r="K83" s="33">
        <f t="shared" si="26"/>
        <v>602</v>
      </c>
      <c r="L83" s="33">
        <f t="shared" si="27"/>
        <v>90</v>
      </c>
      <c r="M83" s="33">
        <f t="shared" si="28"/>
        <v>692</v>
      </c>
      <c r="N83" s="33">
        <f t="shared" si="29"/>
        <v>817</v>
      </c>
    </row>
    <row r="84" spans="1:14" ht="12.75">
      <c r="A84" s="68">
        <f t="shared" si="31"/>
        <v>65</v>
      </c>
      <c r="B84" s="68" t="s">
        <v>84</v>
      </c>
      <c r="C84" s="45" t="s">
        <v>79</v>
      </c>
      <c r="D84" s="18" t="s">
        <v>77</v>
      </c>
      <c r="E84" s="18">
        <v>2.42</v>
      </c>
      <c r="F84" s="31">
        <f t="shared" si="23"/>
        <v>2.9</v>
      </c>
      <c r="G84" s="32">
        <f t="shared" si="30"/>
        <v>142.1</v>
      </c>
      <c r="H84" s="31">
        <f t="shared" si="24"/>
        <v>412.09</v>
      </c>
      <c r="I84" s="31">
        <f t="shared" si="25"/>
        <v>124.45</v>
      </c>
      <c r="J84" s="31">
        <f>H84*J13</f>
        <v>206.05</v>
      </c>
      <c r="K84" s="33">
        <f t="shared" si="26"/>
        <v>743</v>
      </c>
      <c r="L84" s="33">
        <f t="shared" si="27"/>
        <v>111</v>
      </c>
      <c r="M84" s="33">
        <f t="shared" si="28"/>
        <v>854</v>
      </c>
      <c r="N84" s="33">
        <f t="shared" si="29"/>
        <v>1008</v>
      </c>
    </row>
    <row r="85" spans="1:14" ht="25.5">
      <c r="A85" s="68">
        <f t="shared" si="31"/>
        <v>66</v>
      </c>
      <c r="B85" s="68" t="s">
        <v>85</v>
      </c>
      <c r="C85" s="45" t="s">
        <v>87</v>
      </c>
      <c r="D85" s="18" t="s">
        <v>77</v>
      </c>
      <c r="E85" s="18">
        <v>0.28</v>
      </c>
      <c r="F85" s="31">
        <f t="shared" si="23"/>
        <v>0.34</v>
      </c>
      <c r="G85" s="32">
        <f t="shared" si="30"/>
        <v>142.1</v>
      </c>
      <c r="H85" s="31">
        <f t="shared" si="24"/>
        <v>48.31</v>
      </c>
      <c r="I85" s="31">
        <f t="shared" si="25"/>
        <v>14.59</v>
      </c>
      <c r="J85" s="31">
        <f>H85*J13</f>
        <v>24.16</v>
      </c>
      <c r="K85" s="33">
        <f t="shared" si="26"/>
        <v>87</v>
      </c>
      <c r="L85" s="33">
        <f t="shared" si="27"/>
        <v>13</v>
      </c>
      <c r="M85" s="33">
        <f t="shared" si="28"/>
        <v>100</v>
      </c>
      <c r="N85" s="33">
        <f t="shared" si="29"/>
        <v>118</v>
      </c>
    </row>
    <row r="86" spans="1:14" ht="25.5">
      <c r="A86" s="68">
        <f t="shared" si="31"/>
        <v>67</v>
      </c>
      <c r="B86" s="68" t="s">
        <v>86</v>
      </c>
      <c r="C86" s="45" t="s">
        <v>88</v>
      </c>
      <c r="D86" s="18" t="s">
        <v>77</v>
      </c>
      <c r="E86" s="18">
        <v>0.36</v>
      </c>
      <c r="F86" s="31">
        <f t="shared" si="23"/>
        <v>0.43</v>
      </c>
      <c r="G86" s="32">
        <f t="shared" si="30"/>
        <v>142.1</v>
      </c>
      <c r="H86" s="31">
        <f t="shared" si="24"/>
        <v>61.1</v>
      </c>
      <c r="I86" s="31">
        <f t="shared" si="25"/>
        <v>18.45</v>
      </c>
      <c r="J86" s="31">
        <f>H86*J13</f>
        <v>30.55</v>
      </c>
      <c r="K86" s="33">
        <f t="shared" si="26"/>
        <v>110</v>
      </c>
      <c r="L86" s="33">
        <f t="shared" si="27"/>
        <v>17</v>
      </c>
      <c r="M86" s="33">
        <f t="shared" si="28"/>
        <v>127</v>
      </c>
      <c r="N86" s="33">
        <f t="shared" si="29"/>
        <v>150</v>
      </c>
    </row>
    <row r="87" spans="1:14" ht="25.5">
      <c r="A87" s="68">
        <f t="shared" si="31"/>
        <v>68</v>
      </c>
      <c r="B87" s="68" t="s">
        <v>91</v>
      </c>
      <c r="C87" s="45" t="s">
        <v>89</v>
      </c>
      <c r="D87" s="18" t="s">
        <v>77</v>
      </c>
      <c r="E87" s="18">
        <v>0.2</v>
      </c>
      <c r="F87" s="31">
        <f t="shared" si="23"/>
        <v>0.24</v>
      </c>
      <c r="G87" s="32">
        <f t="shared" si="30"/>
        <v>142.1</v>
      </c>
      <c r="H87" s="31">
        <f t="shared" si="24"/>
        <v>34.1</v>
      </c>
      <c r="I87" s="31">
        <f t="shared" si="25"/>
        <v>10.3</v>
      </c>
      <c r="J87" s="31">
        <f>H87*J13</f>
        <v>17.05</v>
      </c>
      <c r="K87" s="33">
        <f t="shared" si="26"/>
        <v>61</v>
      </c>
      <c r="L87" s="33">
        <f t="shared" si="27"/>
        <v>9</v>
      </c>
      <c r="M87" s="33">
        <f t="shared" si="28"/>
        <v>70</v>
      </c>
      <c r="N87" s="33">
        <f t="shared" si="29"/>
        <v>83</v>
      </c>
    </row>
    <row r="88" spans="1:14" ht="25.5">
      <c r="A88" s="68">
        <f t="shared" si="31"/>
        <v>69</v>
      </c>
      <c r="B88" s="68" t="s">
        <v>92</v>
      </c>
      <c r="C88" s="45" t="s">
        <v>90</v>
      </c>
      <c r="D88" s="18" t="s">
        <v>77</v>
      </c>
      <c r="E88" s="18">
        <v>0.27</v>
      </c>
      <c r="F88" s="31">
        <f t="shared" si="23"/>
        <v>0.32</v>
      </c>
      <c r="G88" s="32">
        <f>G85</f>
        <v>142.1</v>
      </c>
      <c r="H88" s="31">
        <f t="shared" si="24"/>
        <v>45.47</v>
      </c>
      <c r="I88" s="31">
        <f t="shared" si="25"/>
        <v>13.73</v>
      </c>
      <c r="J88" s="31">
        <f>H88*J13</f>
        <v>22.74</v>
      </c>
      <c r="K88" s="33">
        <f t="shared" si="26"/>
        <v>82</v>
      </c>
      <c r="L88" s="33">
        <f t="shared" si="27"/>
        <v>12</v>
      </c>
      <c r="M88" s="33">
        <f t="shared" si="28"/>
        <v>94</v>
      </c>
      <c r="N88" s="33">
        <f t="shared" si="29"/>
        <v>111</v>
      </c>
    </row>
    <row r="89" spans="1:14" ht="38.25">
      <c r="A89" s="68">
        <v>70</v>
      </c>
      <c r="B89" s="68" t="s">
        <v>93</v>
      </c>
      <c r="C89" s="45" t="s">
        <v>378</v>
      </c>
      <c r="D89" s="18" t="s">
        <v>333</v>
      </c>
      <c r="E89" s="18">
        <v>0.41</v>
      </c>
      <c r="F89" s="31">
        <f t="shared" si="23"/>
        <v>0.49</v>
      </c>
      <c r="G89" s="32">
        <f>G87</f>
        <v>142.1</v>
      </c>
      <c r="H89" s="31">
        <f t="shared" si="24"/>
        <v>69.63</v>
      </c>
      <c r="I89" s="31">
        <f t="shared" si="25"/>
        <v>21.03</v>
      </c>
      <c r="J89" s="31">
        <f>H89*J13</f>
        <v>34.82</v>
      </c>
      <c r="K89" s="33">
        <f t="shared" si="26"/>
        <v>125</v>
      </c>
      <c r="L89" s="33">
        <f t="shared" si="27"/>
        <v>19</v>
      </c>
      <c r="M89" s="33">
        <f t="shared" si="28"/>
        <v>144</v>
      </c>
      <c r="N89" s="33">
        <f t="shared" si="29"/>
        <v>170</v>
      </c>
    </row>
    <row r="90" spans="1:14" ht="12.75">
      <c r="A90" s="68">
        <v>71</v>
      </c>
      <c r="B90" s="68" t="s">
        <v>94</v>
      </c>
      <c r="C90" s="45" t="s">
        <v>334</v>
      </c>
      <c r="D90" s="18" t="s">
        <v>335</v>
      </c>
      <c r="E90" s="18">
        <v>1.27</v>
      </c>
      <c r="F90" s="31">
        <f t="shared" si="23"/>
        <v>1.52</v>
      </c>
      <c r="G90" s="32">
        <f>G85</f>
        <v>142.1</v>
      </c>
      <c r="H90" s="31">
        <f t="shared" si="24"/>
        <v>215.99</v>
      </c>
      <c r="I90" s="31">
        <f t="shared" si="25"/>
        <v>65.23</v>
      </c>
      <c r="J90" s="31">
        <f>H90*J13</f>
        <v>108</v>
      </c>
      <c r="K90" s="33">
        <f t="shared" si="26"/>
        <v>389</v>
      </c>
      <c r="L90" s="33">
        <f t="shared" si="27"/>
        <v>58</v>
      </c>
      <c r="M90" s="33">
        <f t="shared" si="28"/>
        <v>447</v>
      </c>
      <c r="N90" s="33">
        <f t="shared" si="29"/>
        <v>527</v>
      </c>
    </row>
    <row r="91" spans="1:14" ht="12.75">
      <c r="A91" s="68">
        <v>72</v>
      </c>
      <c r="B91" s="68" t="s">
        <v>336</v>
      </c>
      <c r="C91" s="45" t="s">
        <v>337</v>
      </c>
      <c r="D91" s="18" t="s">
        <v>335</v>
      </c>
      <c r="E91" s="18">
        <v>0.21</v>
      </c>
      <c r="F91" s="31">
        <f t="shared" si="23"/>
        <v>0.25</v>
      </c>
      <c r="G91" s="32">
        <f>G85</f>
        <v>142.1</v>
      </c>
      <c r="H91" s="31">
        <f t="shared" si="24"/>
        <v>35.53</v>
      </c>
      <c r="I91" s="31">
        <f t="shared" si="25"/>
        <v>10.73</v>
      </c>
      <c r="J91" s="31">
        <f>H91*J13</f>
        <v>17.77</v>
      </c>
      <c r="K91" s="33">
        <f t="shared" si="26"/>
        <v>64</v>
      </c>
      <c r="L91" s="33">
        <f t="shared" si="27"/>
        <v>10</v>
      </c>
      <c r="M91" s="33">
        <f t="shared" si="28"/>
        <v>74</v>
      </c>
      <c r="N91" s="33">
        <f t="shared" si="29"/>
        <v>87</v>
      </c>
    </row>
    <row r="92" spans="1:14" ht="12.75" customHeight="1">
      <c r="A92" s="68">
        <v>73</v>
      </c>
      <c r="B92" s="68" t="s">
        <v>97</v>
      </c>
      <c r="C92" s="45" t="s">
        <v>95</v>
      </c>
      <c r="D92" s="18" t="s">
        <v>7</v>
      </c>
      <c r="E92" s="18">
        <v>0.23</v>
      </c>
      <c r="F92" s="31">
        <f t="shared" si="23"/>
        <v>0.28</v>
      </c>
      <c r="G92" s="32">
        <f t="shared" si="30"/>
        <v>142.1</v>
      </c>
      <c r="H92" s="31">
        <f t="shared" si="24"/>
        <v>39.79</v>
      </c>
      <c r="I92" s="31">
        <f t="shared" si="25"/>
        <v>12.02</v>
      </c>
      <c r="J92" s="31">
        <f>H92*J13</f>
        <v>19.9</v>
      </c>
      <c r="K92" s="33">
        <f t="shared" si="26"/>
        <v>72</v>
      </c>
      <c r="L92" s="33">
        <f t="shared" si="27"/>
        <v>11</v>
      </c>
      <c r="M92" s="33">
        <f t="shared" si="28"/>
        <v>83</v>
      </c>
      <c r="N92" s="33">
        <f t="shared" si="29"/>
        <v>98</v>
      </c>
    </row>
    <row r="93" spans="1:14" ht="12.75" customHeight="1">
      <c r="A93" s="68">
        <f>1+A92</f>
        <v>74</v>
      </c>
      <c r="B93" s="68" t="s">
        <v>98</v>
      </c>
      <c r="C93" s="45" t="s">
        <v>96</v>
      </c>
      <c r="D93" s="18" t="s">
        <v>7</v>
      </c>
      <c r="E93" s="18">
        <v>0.42</v>
      </c>
      <c r="F93" s="31">
        <f t="shared" si="23"/>
        <v>0.5</v>
      </c>
      <c r="G93" s="32">
        <f t="shared" si="30"/>
        <v>142.1</v>
      </c>
      <c r="H93" s="31">
        <f t="shared" si="24"/>
        <v>71.05</v>
      </c>
      <c r="I93" s="31">
        <f t="shared" si="25"/>
        <v>21.46</v>
      </c>
      <c r="J93" s="31">
        <f>H93*J13</f>
        <v>35.53</v>
      </c>
      <c r="K93" s="33">
        <f t="shared" si="26"/>
        <v>128</v>
      </c>
      <c r="L93" s="33">
        <f t="shared" si="27"/>
        <v>19</v>
      </c>
      <c r="M93" s="33">
        <f t="shared" si="28"/>
        <v>147</v>
      </c>
      <c r="N93" s="33">
        <f t="shared" si="29"/>
        <v>173</v>
      </c>
    </row>
    <row r="94" spans="1:14" s="4" customFormat="1" ht="22.5" customHeight="1">
      <c r="A94" s="65"/>
      <c r="B94" s="65"/>
      <c r="C94" s="49" t="s">
        <v>338</v>
      </c>
      <c r="D94" s="48"/>
      <c r="E94" s="48"/>
      <c r="F94" s="48"/>
      <c r="G94" s="32">
        <f t="shared" si="30"/>
        <v>142.1</v>
      </c>
      <c r="H94" s="48"/>
      <c r="I94" s="48"/>
      <c r="J94" s="50"/>
      <c r="K94" s="51"/>
      <c r="L94" s="51"/>
      <c r="M94" s="51"/>
      <c r="N94" s="51"/>
    </row>
    <row r="95" spans="1:14" ht="12.75">
      <c r="A95" s="68">
        <v>75</v>
      </c>
      <c r="B95" s="68" t="s">
        <v>340</v>
      </c>
      <c r="C95" s="45" t="s">
        <v>375</v>
      </c>
      <c r="D95" s="18" t="s">
        <v>307</v>
      </c>
      <c r="E95" s="18">
        <v>0.86</v>
      </c>
      <c r="F95" s="31">
        <f>1.2*E95</f>
        <v>1.03</v>
      </c>
      <c r="G95" s="32">
        <f t="shared" si="30"/>
        <v>142.1</v>
      </c>
      <c r="H95" s="31">
        <f aca="true" t="shared" si="32" ref="H95:H106">G95*F95</f>
        <v>146.36</v>
      </c>
      <c r="I95" s="31">
        <f aca="true" t="shared" si="33" ref="I95:I106">0.302*H95</f>
        <v>44.2</v>
      </c>
      <c r="J95" s="31">
        <f>H95*J13</f>
        <v>73.18</v>
      </c>
      <c r="K95" s="33">
        <f aca="true" t="shared" si="34" ref="K95:K106">H95+I95+J95</f>
        <v>264</v>
      </c>
      <c r="L95" s="33">
        <f aca="true" t="shared" si="35" ref="L95:L106">0.15*K95</f>
        <v>40</v>
      </c>
      <c r="M95" s="33">
        <f aca="true" t="shared" si="36" ref="M95:M106">SUM(K95:L95)</f>
        <v>304</v>
      </c>
      <c r="N95" s="33">
        <f aca="true" t="shared" si="37" ref="N95:N106">1.18*M95</f>
        <v>359</v>
      </c>
    </row>
    <row r="96" spans="1:14" ht="12.75" customHeight="1">
      <c r="A96" s="68">
        <v>76</v>
      </c>
      <c r="B96" s="68" t="s">
        <v>100</v>
      </c>
      <c r="C96" s="45" t="s">
        <v>99</v>
      </c>
      <c r="D96" s="18" t="s">
        <v>7</v>
      </c>
      <c r="E96" s="18">
        <v>0.89</v>
      </c>
      <c r="F96" s="31">
        <f aca="true" t="shared" si="38" ref="F96:F106">1.2*E96</f>
        <v>1.07</v>
      </c>
      <c r="G96" s="32">
        <f t="shared" si="30"/>
        <v>142.1</v>
      </c>
      <c r="H96" s="31">
        <f>G96*F96</f>
        <v>152.05</v>
      </c>
      <c r="I96" s="31">
        <f t="shared" si="33"/>
        <v>45.92</v>
      </c>
      <c r="J96" s="31">
        <f>H96*J13</f>
        <v>76.03</v>
      </c>
      <c r="K96" s="33">
        <f t="shared" si="34"/>
        <v>274</v>
      </c>
      <c r="L96" s="33">
        <f t="shared" si="35"/>
        <v>41</v>
      </c>
      <c r="M96" s="33">
        <f t="shared" si="36"/>
        <v>315</v>
      </c>
      <c r="N96" s="33">
        <f t="shared" si="37"/>
        <v>372</v>
      </c>
    </row>
    <row r="97" spans="1:14" ht="25.5">
      <c r="A97" s="68">
        <f>1+A96</f>
        <v>77</v>
      </c>
      <c r="B97" s="68" t="s">
        <v>101</v>
      </c>
      <c r="C97" s="45" t="s">
        <v>382</v>
      </c>
      <c r="D97" s="18" t="s">
        <v>7</v>
      </c>
      <c r="E97" s="18">
        <v>1.63</v>
      </c>
      <c r="F97" s="31">
        <f t="shared" si="38"/>
        <v>1.96</v>
      </c>
      <c r="G97" s="32">
        <f t="shared" si="30"/>
        <v>142.1</v>
      </c>
      <c r="H97" s="31">
        <f t="shared" si="32"/>
        <v>278.52</v>
      </c>
      <c r="I97" s="31">
        <f t="shared" si="33"/>
        <v>84.11</v>
      </c>
      <c r="J97" s="31">
        <f>H97*J13</f>
        <v>139.26</v>
      </c>
      <c r="K97" s="33">
        <f t="shared" si="34"/>
        <v>502</v>
      </c>
      <c r="L97" s="33">
        <f t="shared" si="35"/>
        <v>75</v>
      </c>
      <c r="M97" s="33">
        <f t="shared" si="36"/>
        <v>577</v>
      </c>
      <c r="N97" s="33">
        <f t="shared" si="37"/>
        <v>681</v>
      </c>
    </row>
    <row r="98" spans="1:14" ht="12.75">
      <c r="A98" s="68">
        <f>1+A97</f>
        <v>78</v>
      </c>
      <c r="B98" s="68" t="s">
        <v>102</v>
      </c>
      <c r="C98" s="45" t="s">
        <v>390</v>
      </c>
      <c r="D98" s="18" t="s">
        <v>7</v>
      </c>
      <c r="E98" s="18">
        <v>0.24</v>
      </c>
      <c r="F98" s="31">
        <f t="shared" si="38"/>
        <v>0.29</v>
      </c>
      <c r="G98" s="32">
        <f t="shared" si="30"/>
        <v>142.1</v>
      </c>
      <c r="H98" s="31">
        <f t="shared" si="32"/>
        <v>41.21</v>
      </c>
      <c r="I98" s="31">
        <f t="shared" si="33"/>
        <v>12.45</v>
      </c>
      <c r="J98" s="31">
        <f>H98*J13</f>
        <v>20.61</v>
      </c>
      <c r="K98" s="33">
        <f>H98+I98+J98</f>
        <v>74</v>
      </c>
      <c r="L98" s="33">
        <f t="shared" si="35"/>
        <v>11</v>
      </c>
      <c r="M98" s="33">
        <f t="shared" si="36"/>
        <v>85</v>
      </c>
      <c r="N98" s="33">
        <f t="shared" si="37"/>
        <v>100</v>
      </c>
    </row>
    <row r="99" spans="1:14" ht="12.75">
      <c r="A99" s="68"/>
      <c r="B99" s="68"/>
      <c r="C99" s="45" t="s">
        <v>391</v>
      </c>
      <c r="D99" s="18" t="s">
        <v>307</v>
      </c>
      <c r="E99" s="18">
        <v>0.25</v>
      </c>
      <c r="F99" s="31">
        <f t="shared" si="38"/>
        <v>0.3</v>
      </c>
      <c r="G99" s="32">
        <f>G98</f>
        <v>142.1</v>
      </c>
      <c r="H99" s="31">
        <f t="shared" si="32"/>
        <v>42.63</v>
      </c>
      <c r="I99" s="31">
        <f t="shared" si="33"/>
        <v>12.87</v>
      </c>
      <c r="J99" s="31">
        <f>H99*J13</f>
        <v>21.32</v>
      </c>
      <c r="K99" s="33">
        <f>H99+I99+J99</f>
        <v>77</v>
      </c>
      <c r="L99" s="33">
        <f t="shared" si="35"/>
        <v>12</v>
      </c>
      <c r="M99" s="33">
        <f t="shared" si="36"/>
        <v>89</v>
      </c>
      <c r="N99" s="33">
        <f t="shared" si="37"/>
        <v>105</v>
      </c>
    </row>
    <row r="100" spans="1:14" ht="12.75">
      <c r="A100" s="68"/>
      <c r="B100" s="68"/>
      <c r="C100" s="45" t="s">
        <v>392</v>
      </c>
      <c r="D100" s="18" t="s">
        <v>307</v>
      </c>
      <c r="E100" s="18">
        <v>0.26</v>
      </c>
      <c r="F100" s="31">
        <f t="shared" si="38"/>
        <v>0.31</v>
      </c>
      <c r="G100" s="32">
        <f>G99</f>
        <v>142.1</v>
      </c>
      <c r="H100" s="31">
        <f t="shared" si="32"/>
        <v>44.05</v>
      </c>
      <c r="I100" s="31">
        <f t="shared" si="33"/>
        <v>13.3</v>
      </c>
      <c r="J100" s="31">
        <f>H100*J13</f>
        <v>22.03</v>
      </c>
      <c r="K100" s="33">
        <f>H100+I100+J100</f>
        <v>79</v>
      </c>
      <c r="L100" s="33">
        <f t="shared" si="35"/>
        <v>12</v>
      </c>
      <c r="M100" s="33">
        <f t="shared" si="36"/>
        <v>91</v>
      </c>
      <c r="N100" s="33">
        <f t="shared" si="37"/>
        <v>107</v>
      </c>
    </row>
    <row r="101" spans="1:14" ht="12.75">
      <c r="A101" s="68">
        <f>1+A98</f>
        <v>79</v>
      </c>
      <c r="B101" s="68" t="s">
        <v>103</v>
      </c>
      <c r="C101" s="45" t="s">
        <v>393</v>
      </c>
      <c r="D101" s="18" t="s">
        <v>7</v>
      </c>
      <c r="E101" s="18">
        <v>0.27</v>
      </c>
      <c r="F101" s="31">
        <f>1.2*E101</f>
        <v>0.32</v>
      </c>
      <c r="G101" s="32">
        <f>G96</f>
        <v>142.1</v>
      </c>
      <c r="H101" s="31">
        <f>G101*F101</f>
        <v>45.47</v>
      </c>
      <c r="I101" s="31">
        <f t="shared" si="33"/>
        <v>13.73</v>
      </c>
      <c r="J101" s="31">
        <f>H101*J13</f>
        <v>22.74</v>
      </c>
      <c r="K101" s="33">
        <f t="shared" si="34"/>
        <v>82</v>
      </c>
      <c r="L101" s="33">
        <f t="shared" si="35"/>
        <v>12</v>
      </c>
      <c r="M101" s="33">
        <f t="shared" si="36"/>
        <v>94</v>
      </c>
      <c r="N101" s="33">
        <f t="shared" si="37"/>
        <v>111</v>
      </c>
    </row>
    <row r="102" spans="1:14" ht="12.75">
      <c r="A102" s="68"/>
      <c r="B102" s="68"/>
      <c r="C102" s="45" t="s">
        <v>394</v>
      </c>
      <c r="D102" s="18" t="s">
        <v>307</v>
      </c>
      <c r="E102" s="52">
        <v>0.3</v>
      </c>
      <c r="F102" s="31">
        <f>1.2*E102</f>
        <v>0.36</v>
      </c>
      <c r="G102" s="32">
        <f>G13</f>
        <v>142.1</v>
      </c>
      <c r="H102" s="31">
        <f>F102*G102</f>
        <v>51.16</v>
      </c>
      <c r="I102" s="31">
        <f t="shared" si="33"/>
        <v>15.45</v>
      </c>
      <c r="J102" s="31">
        <f>H102*J13</f>
        <v>25.58</v>
      </c>
      <c r="K102" s="33">
        <f t="shared" si="34"/>
        <v>92</v>
      </c>
      <c r="L102" s="33">
        <f t="shared" si="35"/>
        <v>14</v>
      </c>
      <c r="M102" s="33">
        <f t="shared" si="36"/>
        <v>106</v>
      </c>
      <c r="N102" s="33">
        <f t="shared" si="37"/>
        <v>125</v>
      </c>
    </row>
    <row r="103" spans="1:14" ht="12.75">
      <c r="A103" s="68">
        <f>1+A101</f>
        <v>80</v>
      </c>
      <c r="B103" s="68" t="s">
        <v>105</v>
      </c>
      <c r="C103" s="45" t="s">
        <v>104</v>
      </c>
      <c r="D103" s="18" t="s">
        <v>7</v>
      </c>
      <c r="E103" s="18">
        <v>0.87</v>
      </c>
      <c r="F103" s="31">
        <f t="shared" si="38"/>
        <v>1.04</v>
      </c>
      <c r="G103" s="32">
        <f>G97</f>
        <v>142.1</v>
      </c>
      <c r="H103" s="31">
        <f t="shared" si="32"/>
        <v>147.78</v>
      </c>
      <c r="I103" s="31">
        <f t="shared" si="33"/>
        <v>44.63</v>
      </c>
      <c r="J103" s="31">
        <f>H103*J13</f>
        <v>73.89</v>
      </c>
      <c r="K103" s="33">
        <f>H103+I103+J103</f>
        <v>266</v>
      </c>
      <c r="L103" s="33">
        <f t="shared" si="35"/>
        <v>40</v>
      </c>
      <c r="M103" s="33">
        <f>SUM(K103:L103)</f>
        <v>306</v>
      </c>
      <c r="N103" s="33">
        <f>1.18*M103</f>
        <v>361</v>
      </c>
    </row>
    <row r="104" spans="1:14" ht="12.75">
      <c r="A104" s="68">
        <v>81</v>
      </c>
      <c r="B104" s="68"/>
      <c r="C104" s="45" t="s">
        <v>383</v>
      </c>
      <c r="D104" s="18" t="s">
        <v>384</v>
      </c>
      <c r="E104" s="18">
        <v>0.74</v>
      </c>
      <c r="F104" s="31">
        <f t="shared" si="38"/>
        <v>0.89</v>
      </c>
      <c r="G104" s="32">
        <f>G95</f>
        <v>142.1</v>
      </c>
      <c r="H104" s="31">
        <f>G104*F104</f>
        <v>126.47</v>
      </c>
      <c r="I104" s="31">
        <f>0.302*H104</f>
        <v>38.19</v>
      </c>
      <c r="J104" s="31">
        <f>H104*J13</f>
        <v>63.24</v>
      </c>
      <c r="K104" s="33">
        <f>H104+I104+J104</f>
        <v>228</v>
      </c>
      <c r="L104" s="33">
        <f t="shared" si="35"/>
        <v>34</v>
      </c>
      <c r="M104" s="33">
        <f>SUM(K104:L104)</f>
        <v>262</v>
      </c>
      <c r="N104" s="33">
        <f>1.18*M104</f>
        <v>309</v>
      </c>
    </row>
    <row r="105" spans="1:14" ht="12.75">
      <c r="A105" s="68">
        <v>82</v>
      </c>
      <c r="B105" s="68"/>
      <c r="C105" s="45" t="s">
        <v>385</v>
      </c>
      <c r="D105" s="18" t="s">
        <v>386</v>
      </c>
      <c r="E105" s="18">
        <v>0.21</v>
      </c>
      <c r="F105" s="31">
        <f t="shared" si="38"/>
        <v>0.25</v>
      </c>
      <c r="G105" s="32">
        <f>G104</f>
        <v>142.1</v>
      </c>
      <c r="H105" s="31">
        <f>G105*F105</f>
        <v>35.53</v>
      </c>
      <c r="I105" s="31">
        <f>0.302*H105</f>
        <v>10.73</v>
      </c>
      <c r="J105" s="31">
        <f>H105*J13</f>
        <v>17.77</v>
      </c>
      <c r="K105" s="33">
        <f>H105+I105+J105</f>
        <v>64</v>
      </c>
      <c r="L105" s="33">
        <f t="shared" si="35"/>
        <v>10</v>
      </c>
      <c r="M105" s="33">
        <f>SUM(K105:L105)</f>
        <v>74</v>
      </c>
      <c r="N105" s="33">
        <f>1.18*M105</f>
        <v>87</v>
      </c>
    </row>
    <row r="106" spans="1:14" ht="12.75">
      <c r="A106" s="68">
        <v>83</v>
      </c>
      <c r="B106" s="68" t="s">
        <v>106</v>
      </c>
      <c r="C106" s="45" t="s">
        <v>107</v>
      </c>
      <c r="D106" s="18" t="s">
        <v>7</v>
      </c>
      <c r="E106" s="52">
        <v>0.4</v>
      </c>
      <c r="F106" s="31">
        <f t="shared" si="38"/>
        <v>0.48</v>
      </c>
      <c r="G106" s="32">
        <f>G98</f>
        <v>142.1</v>
      </c>
      <c r="H106" s="31">
        <f t="shared" si="32"/>
        <v>68.21</v>
      </c>
      <c r="I106" s="31">
        <f t="shared" si="33"/>
        <v>20.6</v>
      </c>
      <c r="J106" s="31">
        <f>H106*J13</f>
        <v>34.11</v>
      </c>
      <c r="K106" s="33">
        <f t="shared" si="34"/>
        <v>123</v>
      </c>
      <c r="L106" s="33">
        <f t="shared" si="35"/>
        <v>18</v>
      </c>
      <c r="M106" s="33">
        <f t="shared" si="36"/>
        <v>141</v>
      </c>
      <c r="N106" s="33">
        <f t="shared" si="37"/>
        <v>166</v>
      </c>
    </row>
    <row r="107" spans="1:14" ht="24" customHeight="1">
      <c r="A107" s="63"/>
      <c r="B107" s="63"/>
      <c r="C107" s="54" t="s">
        <v>347</v>
      </c>
      <c r="D107" s="53"/>
      <c r="E107" s="53"/>
      <c r="F107" s="53"/>
      <c r="G107" s="32">
        <f>G101</f>
        <v>142.1</v>
      </c>
      <c r="H107" s="53"/>
      <c r="I107" s="53"/>
      <c r="J107" s="53"/>
      <c r="K107" s="55"/>
      <c r="L107" s="55"/>
      <c r="M107" s="55"/>
      <c r="N107" s="55"/>
    </row>
    <row r="108" spans="1:14" ht="25.5">
      <c r="A108" s="68">
        <v>84</v>
      </c>
      <c r="B108" s="68" t="s">
        <v>109</v>
      </c>
      <c r="C108" s="45" t="s">
        <v>108</v>
      </c>
      <c r="D108" s="18" t="s">
        <v>7</v>
      </c>
      <c r="E108" s="18">
        <v>1.29</v>
      </c>
      <c r="F108" s="31">
        <f aca="true" t="shared" si="39" ref="F108:F153">1.2*E108</f>
        <v>1.55</v>
      </c>
      <c r="G108" s="32">
        <f>G103</f>
        <v>142.1</v>
      </c>
      <c r="H108" s="31">
        <f aca="true" t="shared" si="40" ref="H108:H153">G108*F108</f>
        <v>220.26</v>
      </c>
      <c r="I108" s="31">
        <f aca="true" t="shared" si="41" ref="I108:I153">0.302*H108</f>
        <v>66.52</v>
      </c>
      <c r="J108" s="31">
        <f>H108*J13</f>
        <v>110.13</v>
      </c>
      <c r="K108" s="33">
        <f aca="true" t="shared" si="42" ref="K108:K153">H108+I108+J108</f>
        <v>397</v>
      </c>
      <c r="L108" s="33">
        <f aca="true" t="shared" si="43" ref="L108:L153">0.15*K108</f>
        <v>60</v>
      </c>
      <c r="M108" s="33">
        <f aca="true" t="shared" si="44" ref="M108:M153">SUM(K108:L108)</f>
        <v>457</v>
      </c>
      <c r="N108" s="33">
        <f aca="true" t="shared" si="45" ref="N108:N153">1.18*M108</f>
        <v>539</v>
      </c>
    </row>
    <row r="109" spans="1:14" ht="12.75">
      <c r="A109" s="68">
        <f>1+A108</f>
        <v>85</v>
      </c>
      <c r="B109" s="68" t="s">
        <v>110</v>
      </c>
      <c r="C109" s="45" t="s">
        <v>111</v>
      </c>
      <c r="D109" s="18" t="s">
        <v>7</v>
      </c>
      <c r="E109" s="18">
        <v>0.73</v>
      </c>
      <c r="F109" s="31">
        <f t="shared" si="39"/>
        <v>0.88</v>
      </c>
      <c r="G109" s="32">
        <f t="shared" si="30"/>
        <v>142.1</v>
      </c>
      <c r="H109" s="31">
        <f t="shared" si="40"/>
        <v>125.05</v>
      </c>
      <c r="I109" s="31">
        <f t="shared" si="41"/>
        <v>37.77</v>
      </c>
      <c r="J109" s="31">
        <f>H109*J13</f>
        <v>62.53</v>
      </c>
      <c r="K109" s="33">
        <f t="shared" si="42"/>
        <v>225</v>
      </c>
      <c r="L109" s="33">
        <f t="shared" si="43"/>
        <v>34</v>
      </c>
      <c r="M109" s="33">
        <f t="shared" si="44"/>
        <v>259</v>
      </c>
      <c r="N109" s="33">
        <f t="shared" si="45"/>
        <v>306</v>
      </c>
    </row>
    <row r="110" spans="1:14" ht="25.5">
      <c r="A110" s="68">
        <v>86</v>
      </c>
      <c r="B110" s="68" t="s">
        <v>112</v>
      </c>
      <c r="C110" s="45" t="s">
        <v>113</v>
      </c>
      <c r="D110" s="18" t="s">
        <v>114</v>
      </c>
      <c r="E110" s="18">
        <v>5.1</v>
      </c>
      <c r="F110" s="31">
        <f t="shared" si="39"/>
        <v>6.12</v>
      </c>
      <c r="G110" s="32">
        <f t="shared" si="30"/>
        <v>142.1</v>
      </c>
      <c r="H110" s="31">
        <f t="shared" si="40"/>
        <v>869.65</v>
      </c>
      <c r="I110" s="31">
        <f t="shared" si="41"/>
        <v>262.63</v>
      </c>
      <c r="J110" s="31">
        <f>H110*J13</f>
        <v>434.83</v>
      </c>
      <c r="K110" s="33">
        <f t="shared" si="42"/>
        <v>1567</v>
      </c>
      <c r="L110" s="33">
        <f t="shared" si="43"/>
        <v>235</v>
      </c>
      <c r="M110" s="33">
        <f t="shared" si="44"/>
        <v>1802</v>
      </c>
      <c r="N110" s="33">
        <f t="shared" si="45"/>
        <v>2126</v>
      </c>
    </row>
    <row r="111" spans="1:14" ht="12.75">
      <c r="A111" s="68">
        <f>1+A110</f>
        <v>87</v>
      </c>
      <c r="B111" s="68" t="s">
        <v>116</v>
      </c>
      <c r="C111" s="45" t="s">
        <v>115</v>
      </c>
      <c r="D111" s="18" t="s">
        <v>114</v>
      </c>
      <c r="E111" s="18">
        <v>9.1</v>
      </c>
      <c r="F111" s="31">
        <f t="shared" si="39"/>
        <v>10.92</v>
      </c>
      <c r="G111" s="32">
        <f t="shared" si="30"/>
        <v>142.1</v>
      </c>
      <c r="H111" s="31">
        <f t="shared" si="40"/>
        <v>1551.73</v>
      </c>
      <c r="I111" s="31">
        <f t="shared" si="41"/>
        <v>468.62</v>
      </c>
      <c r="J111" s="31">
        <f>H111*J13</f>
        <v>775.87</v>
      </c>
      <c r="K111" s="33">
        <f t="shared" si="42"/>
        <v>2796</v>
      </c>
      <c r="L111" s="33">
        <f t="shared" si="43"/>
        <v>419</v>
      </c>
      <c r="M111" s="33">
        <f t="shared" si="44"/>
        <v>3215</v>
      </c>
      <c r="N111" s="33">
        <f t="shared" si="45"/>
        <v>3794</v>
      </c>
    </row>
    <row r="112" spans="1:14" ht="25.5">
      <c r="A112" s="68">
        <f>1+A111</f>
        <v>88</v>
      </c>
      <c r="B112" s="68" t="s">
        <v>117</v>
      </c>
      <c r="C112" s="45" t="s">
        <v>118</v>
      </c>
      <c r="D112" s="18" t="s">
        <v>114</v>
      </c>
      <c r="E112" s="18">
        <v>9.7</v>
      </c>
      <c r="F112" s="31">
        <f t="shared" si="39"/>
        <v>11.64</v>
      </c>
      <c r="G112" s="32">
        <f t="shared" si="30"/>
        <v>142.1</v>
      </c>
      <c r="H112" s="31">
        <f t="shared" si="40"/>
        <v>1654.04</v>
      </c>
      <c r="I112" s="31">
        <f t="shared" si="41"/>
        <v>499.52</v>
      </c>
      <c r="J112" s="31">
        <f>H112*J13</f>
        <v>827.02</v>
      </c>
      <c r="K112" s="33">
        <f t="shared" si="42"/>
        <v>2981</v>
      </c>
      <c r="L112" s="33">
        <f t="shared" si="43"/>
        <v>447</v>
      </c>
      <c r="M112" s="33">
        <f t="shared" si="44"/>
        <v>3428</v>
      </c>
      <c r="N112" s="33">
        <f t="shared" si="45"/>
        <v>4045</v>
      </c>
    </row>
    <row r="113" spans="1:14" ht="25.5">
      <c r="A113" s="68">
        <f>1+A112</f>
        <v>89</v>
      </c>
      <c r="B113" s="68" t="s">
        <v>120</v>
      </c>
      <c r="C113" s="45" t="s">
        <v>119</v>
      </c>
      <c r="D113" s="18" t="s">
        <v>121</v>
      </c>
      <c r="E113" s="18">
        <v>3.48</v>
      </c>
      <c r="F113" s="31">
        <f t="shared" si="39"/>
        <v>4.18</v>
      </c>
      <c r="G113" s="32">
        <f t="shared" si="30"/>
        <v>142.1</v>
      </c>
      <c r="H113" s="31">
        <f t="shared" si="40"/>
        <v>593.98</v>
      </c>
      <c r="I113" s="31">
        <f t="shared" si="41"/>
        <v>179.38</v>
      </c>
      <c r="J113" s="31">
        <f>H113*J13</f>
        <v>296.99</v>
      </c>
      <c r="K113" s="33">
        <f t="shared" si="42"/>
        <v>1070</v>
      </c>
      <c r="L113" s="33">
        <f t="shared" si="43"/>
        <v>161</v>
      </c>
      <c r="M113" s="33">
        <f t="shared" si="44"/>
        <v>1231</v>
      </c>
      <c r="N113" s="33">
        <f t="shared" si="45"/>
        <v>1453</v>
      </c>
    </row>
    <row r="114" spans="1:14" ht="25.5">
      <c r="A114" s="68">
        <f>1+A113</f>
        <v>90</v>
      </c>
      <c r="B114" s="68" t="s">
        <v>123</v>
      </c>
      <c r="C114" s="45" t="s">
        <v>122</v>
      </c>
      <c r="D114" s="18" t="s">
        <v>121</v>
      </c>
      <c r="E114" s="18">
        <v>3.76</v>
      </c>
      <c r="F114" s="31">
        <f t="shared" si="39"/>
        <v>4.51</v>
      </c>
      <c r="G114" s="32">
        <f t="shared" si="30"/>
        <v>142.1</v>
      </c>
      <c r="H114" s="31">
        <f t="shared" si="40"/>
        <v>640.87</v>
      </c>
      <c r="I114" s="31">
        <f t="shared" si="41"/>
        <v>193.54</v>
      </c>
      <c r="J114" s="31">
        <f>H114*J13</f>
        <v>320.44</v>
      </c>
      <c r="K114" s="33">
        <f t="shared" si="42"/>
        <v>1155</v>
      </c>
      <c r="L114" s="33">
        <f t="shared" si="43"/>
        <v>173</v>
      </c>
      <c r="M114" s="33">
        <f t="shared" si="44"/>
        <v>1328</v>
      </c>
      <c r="N114" s="33">
        <f t="shared" si="45"/>
        <v>1567</v>
      </c>
    </row>
    <row r="115" spans="1:14" ht="12.75">
      <c r="A115" s="68">
        <f>1+A114</f>
        <v>91</v>
      </c>
      <c r="B115" s="68" t="s">
        <v>125</v>
      </c>
      <c r="C115" s="45" t="s">
        <v>124</v>
      </c>
      <c r="D115" s="18" t="s">
        <v>7</v>
      </c>
      <c r="E115" s="18">
        <v>0.92</v>
      </c>
      <c r="F115" s="31">
        <f t="shared" si="39"/>
        <v>1.1</v>
      </c>
      <c r="G115" s="32">
        <f t="shared" si="30"/>
        <v>142.1</v>
      </c>
      <c r="H115" s="31">
        <f t="shared" si="40"/>
        <v>156.31</v>
      </c>
      <c r="I115" s="31">
        <f t="shared" si="41"/>
        <v>47.21</v>
      </c>
      <c r="J115" s="31">
        <f>H115*J13</f>
        <v>78.16</v>
      </c>
      <c r="K115" s="33">
        <f t="shared" si="42"/>
        <v>282</v>
      </c>
      <c r="L115" s="33">
        <f t="shared" si="43"/>
        <v>42</v>
      </c>
      <c r="M115" s="33">
        <f t="shared" si="44"/>
        <v>324</v>
      </c>
      <c r="N115" s="33">
        <f t="shared" si="45"/>
        <v>382</v>
      </c>
    </row>
    <row r="116" spans="1:14" ht="25.5">
      <c r="A116" s="68">
        <v>92</v>
      </c>
      <c r="B116" s="68" t="s">
        <v>128</v>
      </c>
      <c r="C116" s="45" t="s">
        <v>126</v>
      </c>
      <c r="D116" s="18" t="s">
        <v>127</v>
      </c>
      <c r="E116" s="18">
        <v>2.25</v>
      </c>
      <c r="F116" s="31">
        <f t="shared" si="39"/>
        <v>2.7</v>
      </c>
      <c r="G116" s="32">
        <f t="shared" si="30"/>
        <v>142.1</v>
      </c>
      <c r="H116" s="31">
        <f t="shared" si="40"/>
        <v>383.67</v>
      </c>
      <c r="I116" s="31">
        <f t="shared" si="41"/>
        <v>115.87</v>
      </c>
      <c r="J116" s="31">
        <f>H116*J13</f>
        <v>191.84</v>
      </c>
      <c r="K116" s="33">
        <f t="shared" si="42"/>
        <v>691</v>
      </c>
      <c r="L116" s="33">
        <f t="shared" si="43"/>
        <v>104</v>
      </c>
      <c r="M116" s="33">
        <f t="shared" si="44"/>
        <v>795</v>
      </c>
      <c r="N116" s="33">
        <f t="shared" si="45"/>
        <v>938</v>
      </c>
    </row>
    <row r="117" spans="1:14" ht="12.75">
      <c r="A117" s="68">
        <v>93</v>
      </c>
      <c r="B117" s="68" t="s">
        <v>130</v>
      </c>
      <c r="C117" s="45" t="s">
        <v>129</v>
      </c>
      <c r="D117" s="18" t="s">
        <v>131</v>
      </c>
      <c r="E117" s="18">
        <v>0.85</v>
      </c>
      <c r="F117" s="31">
        <f t="shared" si="39"/>
        <v>1.02</v>
      </c>
      <c r="G117" s="32">
        <f t="shared" si="30"/>
        <v>142.1</v>
      </c>
      <c r="H117" s="31">
        <f t="shared" si="40"/>
        <v>144.94</v>
      </c>
      <c r="I117" s="31">
        <f t="shared" si="41"/>
        <v>43.77</v>
      </c>
      <c r="J117" s="31">
        <f>H117*J13</f>
        <v>72.47</v>
      </c>
      <c r="K117" s="33">
        <f t="shared" si="42"/>
        <v>261</v>
      </c>
      <c r="L117" s="33">
        <f t="shared" si="43"/>
        <v>39</v>
      </c>
      <c r="M117" s="33">
        <f t="shared" si="44"/>
        <v>300</v>
      </c>
      <c r="N117" s="33">
        <f t="shared" si="45"/>
        <v>354</v>
      </c>
    </row>
    <row r="118" spans="1:14" ht="25.5">
      <c r="A118" s="68">
        <v>94</v>
      </c>
      <c r="B118" s="68" t="s">
        <v>133</v>
      </c>
      <c r="C118" s="45" t="s">
        <v>132</v>
      </c>
      <c r="D118" s="18" t="s">
        <v>114</v>
      </c>
      <c r="E118" s="18">
        <v>1.79</v>
      </c>
      <c r="F118" s="31">
        <f t="shared" si="39"/>
        <v>2.15</v>
      </c>
      <c r="G118" s="32">
        <f t="shared" si="30"/>
        <v>142.1</v>
      </c>
      <c r="H118" s="31">
        <f t="shared" si="40"/>
        <v>305.52</v>
      </c>
      <c r="I118" s="31">
        <f t="shared" si="41"/>
        <v>92.27</v>
      </c>
      <c r="J118" s="31">
        <f>H118*J13</f>
        <v>152.76</v>
      </c>
      <c r="K118" s="33">
        <f t="shared" si="42"/>
        <v>551</v>
      </c>
      <c r="L118" s="33">
        <f t="shared" si="43"/>
        <v>83</v>
      </c>
      <c r="M118" s="33">
        <f t="shared" si="44"/>
        <v>634</v>
      </c>
      <c r="N118" s="33">
        <f t="shared" si="45"/>
        <v>748</v>
      </c>
    </row>
    <row r="119" spans="1:14" ht="12.75">
      <c r="A119" s="68">
        <f aca="true" t="shared" si="46" ref="A119:A143">1+A118</f>
        <v>95</v>
      </c>
      <c r="B119" s="68" t="s">
        <v>134</v>
      </c>
      <c r="C119" s="45" t="s">
        <v>135</v>
      </c>
      <c r="D119" s="18" t="s">
        <v>114</v>
      </c>
      <c r="E119" s="18">
        <v>1.34</v>
      </c>
      <c r="F119" s="31">
        <f t="shared" si="39"/>
        <v>1.61</v>
      </c>
      <c r="G119" s="32">
        <f t="shared" si="30"/>
        <v>142.1</v>
      </c>
      <c r="H119" s="31">
        <f t="shared" si="40"/>
        <v>228.78</v>
      </c>
      <c r="I119" s="31">
        <f t="shared" si="41"/>
        <v>69.09</v>
      </c>
      <c r="J119" s="31">
        <f>H119*J13</f>
        <v>114.39</v>
      </c>
      <c r="K119" s="33">
        <f t="shared" si="42"/>
        <v>412</v>
      </c>
      <c r="L119" s="33">
        <f t="shared" si="43"/>
        <v>62</v>
      </c>
      <c r="M119" s="33">
        <f t="shared" si="44"/>
        <v>474</v>
      </c>
      <c r="N119" s="33">
        <f t="shared" si="45"/>
        <v>559</v>
      </c>
    </row>
    <row r="120" spans="1:14" ht="25.5">
      <c r="A120" s="68">
        <f t="shared" si="46"/>
        <v>96</v>
      </c>
      <c r="B120" s="68" t="s">
        <v>137</v>
      </c>
      <c r="C120" s="45" t="s">
        <v>136</v>
      </c>
      <c r="D120" s="18" t="s">
        <v>114</v>
      </c>
      <c r="E120" s="18">
        <v>0.67</v>
      </c>
      <c r="F120" s="31">
        <f t="shared" si="39"/>
        <v>0.8</v>
      </c>
      <c r="G120" s="32">
        <f t="shared" si="30"/>
        <v>142.1</v>
      </c>
      <c r="H120" s="31">
        <f t="shared" si="40"/>
        <v>113.68</v>
      </c>
      <c r="I120" s="31">
        <f t="shared" si="41"/>
        <v>34.33</v>
      </c>
      <c r="J120" s="31">
        <f>H120*J13</f>
        <v>56.84</v>
      </c>
      <c r="K120" s="33">
        <f t="shared" si="42"/>
        <v>205</v>
      </c>
      <c r="L120" s="33">
        <f t="shared" si="43"/>
        <v>31</v>
      </c>
      <c r="M120" s="33">
        <f t="shared" si="44"/>
        <v>236</v>
      </c>
      <c r="N120" s="33">
        <f t="shared" si="45"/>
        <v>278</v>
      </c>
    </row>
    <row r="121" spans="1:14" ht="24">
      <c r="A121" s="68">
        <f t="shared" si="46"/>
        <v>97</v>
      </c>
      <c r="B121" s="68" t="s">
        <v>138</v>
      </c>
      <c r="C121" s="45" t="s">
        <v>139</v>
      </c>
      <c r="D121" s="18" t="s">
        <v>140</v>
      </c>
      <c r="E121" s="18">
        <v>0.36</v>
      </c>
      <c r="F121" s="31">
        <f t="shared" si="39"/>
        <v>0.43</v>
      </c>
      <c r="G121" s="32">
        <f t="shared" si="30"/>
        <v>142.1</v>
      </c>
      <c r="H121" s="31">
        <f t="shared" si="40"/>
        <v>61.1</v>
      </c>
      <c r="I121" s="31">
        <f t="shared" si="41"/>
        <v>18.45</v>
      </c>
      <c r="J121" s="31">
        <f>H121*J13</f>
        <v>30.55</v>
      </c>
      <c r="K121" s="33">
        <f t="shared" si="42"/>
        <v>110</v>
      </c>
      <c r="L121" s="33">
        <f t="shared" si="43"/>
        <v>17</v>
      </c>
      <c r="M121" s="33">
        <f t="shared" si="44"/>
        <v>127</v>
      </c>
      <c r="N121" s="33">
        <f t="shared" si="45"/>
        <v>150</v>
      </c>
    </row>
    <row r="122" spans="1:14" ht="12.75">
      <c r="A122" s="68">
        <f t="shared" si="46"/>
        <v>98</v>
      </c>
      <c r="B122" s="68" t="s">
        <v>141</v>
      </c>
      <c r="C122" s="45" t="s">
        <v>142</v>
      </c>
      <c r="D122" s="18" t="s">
        <v>4</v>
      </c>
      <c r="E122" s="18">
        <v>0.04</v>
      </c>
      <c r="F122" s="31">
        <f t="shared" si="39"/>
        <v>0.05</v>
      </c>
      <c r="G122" s="32">
        <f t="shared" si="30"/>
        <v>142.1</v>
      </c>
      <c r="H122" s="31">
        <f t="shared" si="40"/>
        <v>7.11</v>
      </c>
      <c r="I122" s="31">
        <f t="shared" si="41"/>
        <v>2.15</v>
      </c>
      <c r="J122" s="31">
        <f>H122*J13</f>
        <v>3.56</v>
      </c>
      <c r="K122" s="33">
        <f t="shared" si="42"/>
        <v>13</v>
      </c>
      <c r="L122" s="33">
        <f t="shared" si="43"/>
        <v>2</v>
      </c>
      <c r="M122" s="33">
        <f t="shared" si="44"/>
        <v>15</v>
      </c>
      <c r="N122" s="33">
        <f t="shared" si="45"/>
        <v>18</v>
      </c>
    </row>
    <row r="123" spans="1:14" ht="12.75">
      <c r="A123" s="68">
        <f t="shared" si="46"/>
        <v>99</v>
      </c>
      <c r="B123" s="68" t="s">
        <v>143</v>
      </c>
      <c r="C123" s="45" t="s">
        <v>144</v>
      </c>
      <c r="D123" s="18" t="s">
        <v>7</v>
      </c>
      <c r="E123" s="44">
        <v>1</v>
      </c>
      <c r="F123" s="31">
        <f t="shared" si="39"/>
        <v>1.2</v>
      </c>
      <c r="G123" s="32">
        <f t="shared" si="30"/>
        <v>142.1</v>
      </c>
      <c r="H123" s="31">
        <f t="shared" si="40"/>
        <v>170.52</v>
      </c>
      <c r="I123" s="31">
        <f t="shared" si="41"/>
        <v>51.5</v>
      </c>
      <c r="J123" s="31">
        <f>H123*J13</f>
        <v>85.26</v>
      </c>
      <c r="K123" s="33">
        <f t="shared" si="42"/>
        <v>307</v>
      </c>
      <c r="L123" s="33">
        <f t="shared" si="43"/>
        <v>46</v>
      </c>
      <c r="M123" s="33">
        <f t="shared" si="44"/>
        <v>353</v>
      </c>
      <c r="N123" s="33">
        <f t="shared" si="45"/>
        <v>417</v>
      </c>
    </row>
    <row r="124" spans="1:14" ht="12.75">
      <c r="A124" s="68">
        <f t="shared" si="46"/>
        <v>100</v>
      </c>
      <c r="B124" s="68" t="s">
        <v>145</v>
      </c>
      <c r="C124" s="45" t="s">
        <v>146</v>
      </c>
      <c r="D124" s="18" t="s">
        <v>7</v>
      </c>
      <c r="E124" s="18">
        <v>1.48</v>
      </c>
      <c r="F124" s="31">
        <f t="shared" si="39"/>
        <v>1.78</v>
      </c>
      <c r="G124" s="32">
        <f t="shared" si="30"/>
        <v>142.1</v>
      </c>
      <c r="H124" s="31">
        <f t="shared" si="40"/>
        <v>252.94</v>
      </c>
      <c r="I124" s="31">
        <f t="shared" si="41"/>
        <v>76.39</v>
      </c>
      <c r="J124" s="31">
        <f>H124*J13</f>
        <v>126.47</v>
      </c>
      <c r="K124" s="33">
        <f t="shared" si="42"/>
        <v>456</v>
      </c>
      <c r="L124" s="33">
        <f t="shared" si="43"/>
        <v>68</v>
      </c>
      <c r="M124" s="33">
        <f t="shared" si="44"/>
        <v>524</v>
      </c>
      <c r="N124" s="33">
        <f t="shared" si="45"/>
        <v>618</v>
      </c>
    </row>
    <row r="125" spans="1:14" ht="12.75">
      <c r="A125" s="68">
        <f t="shared" si="46"/>
        <v>101</v>
      </c>
      <c r="B125" s="68" t="s">
        <v>148</v>
      </c>
      <c r="C125" s="45" t="s">
        <v>147</v>
      </c>
      <c r="D125" s="18" t="s">
        <v>7</v>
      </c>
      <c r="E125" s="18">
        <v>0.33</v>
      </c>
      <c r="F125" s="31">
        <f t="shared" si="39"/>
        <v>0.4</v>
      </c>
      <c r="G125" s="32">
        <f t="shared" si="30"/>
        <v>142.1</v>
      </c>
      <c r="H125" s="31">
        <f t="shared" si="40"/>
        <v>56.84</v>
      </c>
      <c r="I125" s="31">
        <f t="shared" si="41"/>
        <v>17.17</v>
      </c>
      <c r="J125" s="31">
        <f>H125*J13</f>
        <v>28.42</v>
      </c>
      <c r="K125" s="33">
        <f t="shared" si="42"/>
        <v>102</v>
      </c>
      <c r="L125" s="33">
        <f t="shared" si="43"/>
        <v>15</v>
      </c>
      <c r="M125" s="33">
        <f t="shared" si="44"/>
        <v>117</v>
      </c>
      <c r="N125" s="33">
        <f t="shared" si="45"/>
        <v>138</v>
      </c>
    </row>
    <row r="126" spans="1:14" ht="12.75">
      <c r="A126" s="68">
        <f t="shared" si="46"/>
        <v>102</v>
      </c>
      <c r="B126" s="68" t="s">
        <v>149</v>
      </c>
      <c r="C126" s="45" t="s">
        <v>150</v>
      </c>
      <c r="D126" s="18" t="s">
        <v>7</v>
      </c>
      <c r="E126" s="18">
        <v>0.16</v>
      </c>
      <c r="F126" s="31">
        <f t="shared" si="39"/>
        <v>0.19</v>
      </c>
      <c r="G126" s="32">
        <f t="shared" si="30"/>
        <v>142.1</v>
      </c>
      <c r="H126" s="31">
        <f t="shared" si="40"/>
        <v>27</v>
      </c>
      <c r="I126" s="31">
        <f t="shared" si="41"/>
        <v>8.15</v>
      </c>
      <c r="J126" s="31">
        <f>H126*J13</f>
        <v>13.5</v>
      </c>
      <c r="K126" s="33">
        <f t="shared" si="42"/>
        <v>49</v>
      </c>
      <c r="L126" s="33">
        <f t="shared" si="43"/>
        <v>7</v>
      </c>
      <c r="M126" s="33">
        <f t="shared" si="44"/>
        <v>56</v>
      </c>
      <c r="N126" s="33">
        <f t="shared" si="45"/>
        <v>66</v>
      </c>
    </row>
    <row r="127" spans="1:14" ht="12.75">
      <c r="A127" s="68">
        <f t="shared" si="46"/>
        <v>103</v>
      </c>
      <c r="B127" s="68" t="s">
        <v>152</v>
      </c>
      <c r="C127" s="45" t="s">
        <v>151</v>
      </c>
      <c r="D127" s="18" t="s">
        <v>7</v>
      </c>
      <c r="E127" s="18">
        <v>0.73</v>
      </c>
      <c r="F127" s="31">
        <f t="shared" si="39"/>
        <v>0.88</v>
      </c>
      <c r="G127" s="32">
        <f t="shared" si="30"/>
        <v>142.1</v>
      </c>
      <c r="H127" s="31">
        <f t="shared" si="40"/>
        <v>125.05</v>
      </c>
      <c r="I127" s="31">
        <f t="shared" si="41"/>
        <v>37.77</v>
      </c>
      <c r="J127" s="31">
        <f>H127*J13</f>
        <v>62.53</v>
      </c>
      <c r="K127" s="33">
        <f t="shared" si="42"/>
        <v>225</v>
      </c>
      <c r="L127" s="33">
        <f t="shared" si="43"/>
        <v>34</v>
      </c>
      <c r="M127" s="33">
        <f t="shared" si="44"/>
        <v>259</v>
      </c>
      <c r="N127" s="33">
        <f t="shared" si="45"/>
        <v>306</v>
      </c>
    </row>
    <row r="128" spans="1:14" ht="12.75">
      <c r="A128" s="68">
        <f t="shared" si="46"/>
        <v>104</v>
      </c>
      <c r="B128" s="68" t="s">
        <v>154</v>
      </c>
      <c r="C128" s="45" t="s">
        <v>153</v>
      </c>
      <c r="D128" s="18" t="s">
        <v>7</v>
      </c>
      <c r="E128" s="18">
        <v>1.07</v>
      </c>
      <c r="F128" s="31">
        <f t="shared" si="39"/>
        <v>1.28</v>
      </c>
      <c r="G128" s="32">
        <f t="shared" si="30"/>
        <v>142.1</v>
      </c>
      <c r="H128" s="31">
        <f t="shared" si="40"/>
        <v>181.89</v>
      </c>
      <c r="I128" s="31">
        <f t="shared" si="41"/>
        <v>54.93</v>
      </c>
      <c r="J128" s="31">
        <f>H128*J13</f>
        <v>90.95</v>
      </c>
      <c r="K128" s="33">
        <f t="shared" si="42"/>
        <v>328</v>
      </c>
      <c r="L128" s="33">
        <f t="shared" si="43"/>
        <v>49</v>
      </c>
      <c r="M128" s="33">
        <f t="shared" si="44"/>
        <v>377</v>
      </c>
      <c r="N128" s="33">
        <f t="shared" si="45"/>
        <v>445</v>
      </c>
    </row>
    <row r="129" spans="1:14" ht="12.75">
      <c r="A129" s="68">
        <f t="shared" si="46"/>
        <v>105</v>
      </c>
      <c r="B129" s="68" t="s">
        <v>158</v>
      </c>
      <c r="C129" s="45" t="s">
        <v>155</v>
      </c>
      <c r="D129" s="18" t="s">
        <v>7</v>
      </c>
      <c r="E129" s="18">
        <v>0.57</v>
      </c>
      <c r="F129" s="31">
        <f t="shared" si="39"/>
        <v>0.68</v>
      </c>
      <c r="G129" s="32">
        <f t="shared" si="30"/>
        <v>142.1</v>
      </c>
      <c r="H129" s="31">
        <f t="shared" si="40"/>
        <v>96.63</v>
      </c>
      <c r="I129" s="31">
        <f t="shared" si="41"/>
        <v>29.18</v>
      </c>
      <c r="J129" s="31">
        <f>H129*J13</f>
        <v>48.32</v>
      </c>
      <c r="K129" s="33">
        <f t="shared" si="42"/>
        <v>174</v>
      </c>
      <c r="L129" s="33">
        <f t="shared" si="43"/>
        <v>26</v>
      </c>
      <c r="M129" s="33">
        <f t="shared" si="44"/>
        <v>200</v>
      </c>
      <c r="N129" s="33">
        <f t="shared" si="45"/>
        <v>236</v>
      </c>
    </row>
    <row r="130" spans="1:14" ht="12.75">
      <c r="A130" s="68">
        <f t="shared" si="46"/>
        <v>106</v>
      </c>
      <c r="B130" s="68" t="s">
        <v>159</v>
      </c>
      <c r="C130" s="45" t="s">
        <v>156</v>
      </c>
      <c r="D130" s="18" t="s">
        <v>7</v>
      </c>
      <c r="E130" s="18">
        <v>0.33</v>
      </c>
      <c r="F130" s="31">
        <f t="shared" si="39"/>
        <v>0.4</v>
      </c>
      <c r="G130" s="32">
        <f t="shared" si="30"/>
        <v>142.1</v>
      </c>
      <c r="H130" s="31">
        <f t="shared" si="40"/>
        <v>56.84</v>
      </c>
      <c r="I130" s="31">
        <f t="shared" si="41"/>
        <v>17.17</v>
      </c>
      <c r="J130" s="31">
        <f>H130*J13</f>
        <v>28.42</v>
      </c>
      <c r="K130" s="33">
        <f t="shared" si="42"/>
        <v>102</v>
      </c>
      <c r="L130" s="33">
        <f t="shared" si="43"/>
        <v>15</v>
      </c>
      <c r="M130" s="33">
        <f t="shared" si="44"/>
        <v>117</v>
      </c>
      <c r="N130" s="33">
        <f t="shared" si="45"/>
        <v>138</v>
      </c>
    </row>
    <row r="131" spans="1:14" ht="12.75">
      <c r="A131" s="68">
        <f t="shared" si="46"/>
        <v>107</v>
      </c>
      <c r="B131" s="68" t="s">
        <v>160</v>
      </c>
      <c r="C131" s="45" t="s">
        <v>157</v>
      </c>
      <c r="D131" s="18" t="s">
        <v>7</v>
      </c>
      <c r="E131" s="18">
        <v>0.57</v>
      </c>
      <c r="F131" s="31">
        <f t="shared" si="39"/>
        <v>0.68</v>
      </c>
      <c r="G131" s="32">
        <f t="shared" si="30"/>
        <v>142.1</v>
      </c>
      <c r="H131" s="31">
        <f t="shared" si="40"/>
        <v>96.63</v>
      </c>
      <c r="I131" s="31">
        <f t="shared" si="41"/>
        <v>29.18</v>
      </c>
      <c r="J131" s="31">
        <f>H131*J13</f>
        <v>48.32</v>
      </c>
      <c r="K131" s="33">
        <f t="shared" si="42"/>
        <v>174</v>
      </c>
      <c r="L131" s="33">
        <f t="shared" si="43"/>
        <v>26</v>
      </c>
      <c r="M131" s="33">
        <f t="shared" si="44"/>
        <v>200</v>
      </c>
      <c r="N131" s="33">
        <f t="shared" si="45"/>
        <v>236</v>
      </c>
    </row>
    <row r="132" spans="1:14" ht="12.75">
      <c r="A132" s="68">
        <f t="shared" si="46"/>
        <v>108</v>
      </c>
      <c r="B132" s="68" t="s">
        <v>167</v>
      </c>
      <c r="C132" s="45" t="s">
        <v>161</v>
      </c>
      <c r="D132" s="18" t="s">
        <v>7</v>
      </c>
      <c r="E132" s="18">
        <v>0.98</v>
      </c>
      <c r="F132" s="31">
        <f t="shared" si="39"/>
        <v>1.18</v>
      </c>
      <c r="G132" s="32">
        <f t="shared" si="30"/>
        <v>142.1</v>
      </c>
      <c r="H132" s="31">
        <f t="shared" si="40"/>
        <v>167.68</v>
      </c>
      <c r="I132" s="31">
        <f t="shared" si="41"/>
        <v>50.64</v>
      </c>
      <c r="J132" s="31">
        <f>H132*J13</f>
        <v>83.84</v>
      </c>
      <c r="K132" s="33">
        <f t="shared" si="42"/>
        <v>302</v>
      </c>
      <c r="L132" s="33">
        <f t="shared" si="43"/>
        <v>45</v>
      </c>
      <c r="M132" s="33">
        <f t="shared" si="44"/>
        <v>347</v>
      </c>
      <c r="N132" s="33">
        <f t="shared" si="45"/>
        <v>409</v>
      </c>
    </row>
    <row r="133" spans="1:14" ht="12.75">
      <c r="A133" s="68">
        <f t="shared" si="46"/>
        <v>109</v>
      </c>
      <c r="B133" s="68" t="s">
        <v>168</v>
      </c>
      <c r="C133" s="45" t="s">
        <v>162</v>
      </c>
      <c r="D133" s="18" t="s">
        <v>7</v>
      </c>
      <c r="E133" s="18">
        <v>0.25</v>
      </c>
      <c r="F133" s="31">
        <f t="shared" si="39"/>
        <v>0.3</v>
      </c>
      <c r="G133" s="32">
        <f t="shared" si="30"/>
        <v>142.1</v>
      </c>
      <c r="H133" s="31">
        <f t="shared" si="40"/>
        <v>42.63</v>
      </c>
      <c r="I133" s="31">
        <f t="shared" si="41"/>
        <v>12.87</v>
      </c>
      <c r="J133" s="31">
        <f>H133*J13</f>
        <v>21.32</v>
      </c>
      <c r="K133" s="33">
        <f t="shared" si="42"/>
        <v>77</v>
      </c>
      <c r="L133" s="33">
        <f t="shared" si="43"/>
        <v>12</v>
      </c>
      <c r="M133" s="33">
        <f t="shared" si="44"/>
        <v>89</v>
      </c>
      <c r="N133" s="33">
        <f t="shared" si="45"/>
        <v>105</v>
      </c>
    </row>
    <row r="134" spans="1:14" ht="12.75">
      <c r="A134" s="68">
        <f t="shared" si="46"/>
        <v>110</v>
      </c>
      <c r="B134" s="68" t="s">
        <v>169</v>
      </c>
      <c r="C134" s="45" t="s">
        <v>163</v>
      </c>
      <c r="D134" s="18" t="s">
        <v>7</v>
      </c>
      <c r="E134" s="18">
        <v>0.16</v>
      </c>
      <c r="F134" s="31">
        <f t="shared" si="39"/>
        <v>0.19</v>
      </c>
      <c r="G134" s="32">
        <f t="shared" si="30"/>
        <v>142.1</v>
      </c>
      <c r="H134" s="31">
        <f t="shared" si="40"/>
        <v>27</v>
      </c>
      <c r="I134" s="31">
        <f t="shared" si="41"/>
        <v>8.15</v>
      </c>
      <c r="J134" s="31">
        <f>H134*J13</f>
        <v>13.5</v>
      </c>
      <c r="K134" s="33">
        <f t="shared" si="42"/>
        <v>49</v>
      </c>
      <c r="L134" s="33">
        <f t="shared" si="43"/>
        <v>7</v>
      </c>
      <c r="M134" s="33">
        <f t="shared" si="44"/>
        <v>56</v>
      </c>
      <c r="N134" s="33">
        <f t="shared" si="45"/>
        <v>66</v>
      </c>
    </row>
    <row r="135" spans="1:14" ht="12.75">
      <c r="A135" s="68">
        <f t="shared" si="46"/>
        <v>111</v>
      </c>
      <c r="B135" s="68" t="s">
        <v>170</v>
      </c>
      <c r="C135" s="45" t="s">
        <v>164</v>
      </c>
      <c r="D135" s="18" t="s">
        <v>7</v>
      </c>
      <c r="E135" s="18">
        <v>1.07</v>
      </c>
      <c r="F135" s="31">
        <f t="shared" si="39"/>
        <v>1.28</v>
      </c>
      <c r="G135" s="32">
        <f t="shared" si="30"/>
        <v>142.1</v>
      </c>
      <c r="H135" s="31">
        <f t="shared" si="40"/>
        <v>181.89</v>
      </c>
      <c r="I135" s="31">
        <f t="shared" si="41"/>
        <v>54.93</v>
      </c>
      <c r="J135" s="31">
        <f>H135*J13</f>
        <v>90.95</v>
      </c>
      <c r="K135" s="33">
        <f t="shared" si="42"/>
        <v>328</v>
      </c>
      <c r="L135" s="33">
        <f t="shared" si="43"/>
        <v>49</v>
      </c>
      <c r="M135" s="33">
        <f t="shared" si="44"/>
        <v>377</v>
      </c>
      <c r="N135" s="33">
        <f t="shared" si="45"/>
        <v>445</v>
      </c>
    </row>
    <row r="136" spans="1:14" ht="12.75">
      <c r="A136" s="68">
        <f t="shared" si="46"/>
        <v>112</v>
      </c>
      <c r="B136" s="68" t="s">
        <v>171</v>
      </c>
      <c r="C136" s="45" t="s">
        <v>165</v>
      </c>
      <c r="D136" s="18" t="s">
        <v>7</v>
      </c>
      <c r="E136" s="18">
        <v>0.41</v>
      </c>
      <c r="F136" s="31">
        <f t="shared" si="39"/>
        <v>0.49</v>
      </c>
      <c r="G136" s="32">
        <f t="shared" si="30"/>
        <v>142.1</v>
      </c>
      <c r="H136" s="31">
        <f t="shared" si="40"/>
        <v>69.63</v>
      </c>
      <c r="I136" s="31">
        <f t="shared" si="41"/>
        <v>21.03</v>
      </c>
      <c r="J136" s="31">
        <f>H136*J13</f>
        <v>34.82</v>
      </c>
      <c r="K136" s="33">
        <f t="shared" si="42"/>
        <v>125</v>
      </c>
      <c r="L136" s="33">
        <f t="shared" si="43"/>
        <v>19</v>
      </c>
      <c r="M136" s="33">
        <f t="shared" si="44"/>
        <v>144</v>
      </c>
      <c r="N136" s="33">
        <f t="shared" si="45"/>
        <v>170</v>
      </c>
    </row>
    <row r="137" spans="1:14" ht="12.75">
      <c r="A137" s="68">
        <f t="shared" si="46"/>
        <v>113</v>
      </c>
      <c r="B137" s="68" t="s">
        <v>172</v>
      </c>
      <c r="C137" s="45" t="s">
        <v>166</v>
      </c>
      <c r="D137" s="18" t="s">
        <v>7</v>
      </c>
      <c r="E137" s="18">
        <v>0.33</v>
      </c>
      <c r="F137" s="31">
        <f t="shared" si="39"/>
        <v>0.4</v>
      </c>
      <c r="G137" s="32">
        <f t="shared" si="30"/>
        <v>142.1</v>
      </c>
      <c r="H137" s="31">
        <f t="shared" si="40"/>
        <v>56.84</v>
      </c>
      <c r="I137" s="31">
        <f t="shared" si="41"/>
        <v>17.17</v>
      </c>
      <c r="J137" s="31">
        <f>H137*J13</f>
        <v>28.42</v>
      </c>
      <c r="K137" s="33">
        <f t="shared" si="42"/>
        <v>102</v>
      </c>
      <c r="L137" s="33">
        <f t="shared" si="43"/>
        <v>15</v>
      </c>
      <c r="M137" s="33">
        <f t="shared" si="44"/>
        <v>117</v>
      </c>
      <c r="N137" s="33">
        <f t="shared" si="45"/>
        <v>138</v>
      </c>
    </row>
    <row r="138" spans="1:14" ht="12.75">
      <c r="A138" s="68">
        <f t="shared" si="46"/>
        <v>114</v>
      </c>
      <c r="B138" s="68" t="s">
        <v>173</v>
      </c>
      <c r="C138" s="45" t="s">
        <v>156</v>
      </c>
      <c r="D138" s="18" t="s">
        <v>7</v>
      </c>
      <c r="E138" s="18">
        <v>0.39</v>
      </c>
      <c r="F138" s="31">
        <f t="shared" si="39"/>
        <v>0.47</v>
      </c>
      <c r="G138" s="32">
        <f t="shared" si="30"/>
        <v>142.1</v>
      </c>
      <c r="H138" s="31">
        <f t="shared" si="40"/>
        <v>66.79</v>
      </c>
      <c r="I138" s="31">
        <f t="shared" si="41"/>
        <v>20.17</v>
      </c>
      <c r="J138" s="31">
        <f>H138*J13</f>
        <v>33.4</v>
      </c>
      <c r="K138" s="33">
        <f t="shared" si="42"/>
        <v>120</v>
      </c>
      <c r="L138" s="33">
        <f t="shared" si="43"/>
        <v>18</v>
      </c>
      <c r="M138" s="33">
        <f t="shared" si="44"/>
        <v>138</v>
      </c>
      <c r="N138" s="33">
        <f t="shared" si="45"/>
        <v>163</v>
      </c>
    </row>
    <row r="139" spans="1:14" ht="25.5">
      <c r="A139" s="68">
        <f t="shared" si="46"/>
        <v>115</v>
      </c>
      <c r="B139" s="68" t="s">
        <v>175</v>
      </c>
      <c r="C139" s="45" t="s">
        <v>174</v>
      </c>
      <c r="D139" s="18" t="s">
        <v>341</v>
      </c>
      <c r="E139" s="18">
        <v>4.69</v>
      </c>
      <c r="F139" s="31">
        <f t="shared" si="39"/>
        <v>5.63</v>
      </c>
      <c r="G139" s="32">
        <f aca="true" t="shared" si="47" ref="G139:G198">G136</f>
        <v>142.1</v>
      </c>
      <c r="H139" s="31">
        <f t="shared" si="40"/>
        <v>800.02</v>
      </c>
      <c r="I139" s="31">
        <f t="shared" si="41"/>
        <v>241.61</v>
      </c>
      <c r="J139" s="31">
        <f>H139*J13</f>
        <v>400.01</v>
      </c>
      <c r="K139" s="33">
        <f t="shared" si="42"/>
        <v>1442</v>
      </c>
      <c r="L139" s="33">
        <f t="shared" si="43"/>
        <v>216</v>
      </c>
      <c r="M139" s="33">
        <f t="shared" si="44"/>
        <v>1658</v>
      </c>
      <c r="N139" s="33">
        <f t="shared" si="45"/>
        <v>1956</v>
      </c>
    </row>
    <row r="140" spans="1:14" ht="12.75">
      <c r="A140" s="68">
        <f t="shared" si="46"/>
        <v>116</v>
      </c>
      <c r="B140" s="68" t="s">
        <v>176</v>
      </c>
      <c r="C140" s="45" t="s">
        <v>177</v>
      </c>
      <c r="D140" s="18" t="s">
        <v>341</v>
      </c>
      <c r="E140" s="18">
        <v>6.48</v>
      </c>
      <c r="F140" s="31">
        <f t="shared" si="39"/>
        <v>7.78</v>
      </c>
      <c r="G140" s="32">
        <f t="shared" si="47"/>
        <v>142.1</v>
      </c>
      <c r="H140" s="31">
        <f t="shared" si="40"/>
        <v>1105.54</v>
      </c>
      <c r="I140" s="31">
        <f t="shared" si="41"/>
        <v>333.87</v>
      </c>
      <c r="J140" s="31">
        <f>H140*J13</f>
        <v>552.77</v>
      </c>
      <c r="K140" s="33">
        <f t="shared" si="42"/>
        <v>1992</v>
      </c>
      <c r="L140" s="33">
        <f t="shared" si="43"/>
        <v>299</v>
      </c>
      <c r="M140" s="33">
        <f t="shared" si="44"/>
        <v>2291</v>
      </c>
      <c r="N140" s="33">
        <f t="shared" si="45"/>
        <v>2703</v>
      </c>
    </row>
    <row r="141" spans="1:14" ht="25.5">
      <c r="A141" s="68">
        <f t="shared" si="46"/>
        <v>117</v>
      </c>
      <c r="B141" s="68" t="s">
        <v>179</v>
      </c>
      <c r="C141" s="45" t="s">
        <v>178</v>
      </c>
      <c r="D141" s="18" t="s">
        <v>341</v>
      </c>
      <c r="E141" s="18">
        <v>3.28</v>
      </c>
      <c r="F141" s="31">
        <f t="shared" si="39"/>
        <v>3.94</v>
      </c>
      <c r="G141" s="32">
        <f t="shared" si="47"/>
        <v>142.1</v>
      </c>
      <c r="H141" s="31">
        <f t="shared" si="40"/>
        <v>559.87</v>
      </c>
      <c r="I141" s="31">
        <f t="shared" si="41"/>
        <v>169.08</v>
      </c>
      <c r="J141" s="31">
        <f>H141*J13</f>
        <v>279.94</v>
      </c>
      <c r="K141" s="33">
        <f t="shared" si="42"/>
        <v>1009</v>
      </c>
      <c r="L141" s="33">
        <f t="shared" si="43"/>
        <v>151</v>
      </c>
      <c r="M141" s="33">
        <f t="shared" si="44"/>
        <v>1160</v>
      </c>
      <c r="N141" s="33">
        <f t="shared" si="45"/>
        <v>1369</v>
      </c>
    </row>
    <row r="142" spans="1:14" ht="12.75">
      <c r="A142" s="68">
        <f t="shared" si="46"/>
        <v>118</v>
      </c>
      <c r="B142" s="68" t="s">
        <v>180</v>
      </c>
      <c r="C142" s="45" t="s">
        <v>177</v>
      </c>
      <c r="D142" s="18" t="s">
        <v>342</v>
      </c>
      <c r="E142" s="18">
        <v>6.95</v>
      </c>
      <c r="F142" s="31">
        <f t="shared" si="39"/>
        <v>8.34</v>
      </c>
      <c r="G142" s="32">
        <f t="shared" si="47"/>
        <v>142.1</v>
      </c>
      <c r="H142" s="31">
        <f t="shared" si="40"/>
        <v>1185.11</v>
      </c>
      <c r="I142" s="31">
        <f t="shared" si="41"/>
        <v>357.9</v>
      </c>
      <c r="J142" s="31">
        <f>H142*J13</f>
        <v>592.56</v>
      </c>
      <c r="K142" s="33">
        <f t="shared" si="42"/>
        <v>2136</v>
      </c>
      <c r="L142" s="33">
        <f t="shared" si="43"/>
        <v>320</v>
      </c>
      <c r="M142" s="33">
        <f t="shared" si="44"/>
        <v>2456</v>
      </c>
      <c r="N142" s="33">
        <f t="shared" si="45"/>
        <v>2898</v>
      </c>
    </row>
    <row r="143" spans="1:14" ht="25.5">
      <c r="A143" s="68">
        <f t="shared" si="46"/>
        <v>119</v>
      </c>
      <c r="B143" s="68" t="s">
        <v>182</v>
      </c>
      <c r="C143" s="45" t="s">
        <v>181</v>
      </c>
      <c r="D143" s="18" t="s">
        <v>343</v>
      </c>
      <c r="E143" s="18">
        <v>1.69</v>
      </c>
      <c r="F143" s="31">
        <f t="shared" si="39"/>
        <v>2.03</v>
      </c>
      <c r="G143" s="32">
        <f t="shared" si="47"/>
        <v>142.1</v>
      </c>
      <c r="H143" s="31">
        <f t="shared" si="40"/>
        <v>288.46</v>
      </c>
      <c r="I143" s="31">
        <f t="shared" si="41"/>
        <v>87.11</v>
      </c>
      <c r="J143" s="31">
        <f>H143*J13</f>
        <v>144.23</v>
      </c>
      <c r="K143" s="33">
        <f t="shared" si="42"/>
        <v>520</v>
      </c>
      <c r="L143" s="33">
        <f t="shared" si="43"/>
        <v>78</v>
      </c>
      <c r="M143" s="33">
        <f t="shared" si="44"/>
        <v>598</v>
      </c>
      <c r="N143" s="33">
        <f t="shared" si="45"/>
        <v>706</v>
      </c>
    </row>
    <row r="144" spans="1:14" ht="25.5">
      <c r="A144" s="68">
        <v>120</v>
      </c>
      <c r="B144" s="68" t="s">
        <v>185</v>
      </c>
      <c r="C144" s="45" t="s">
        <v>184</v>
      </c>
      <c r="D144" s="18" t="s">
        <v>186</v>
      </c>
      <c r="E144" s="18">
        <v>4.54</v>
      </c>
      <c r="F144" s="31">
        <f t="shared" si="39"/>
        <v>5.45</v>
      </c>
      <c r="G144" s="32">
        <f t="shared" si="47"/>
        <v>142.1</v>
      </c>
      <c r="H144" s="31">
        <f t="shared" si="40"/>
        <v>774.45</v>
      </c>
      <c r="I144" s="31">
        <f t="shared" si="41"/>
        <v>233.88</v>
      </c>
      <c r="J144" s="31">
        <f>H144*J13</f>
        <v>387.23</v>
      </c>
      <c r="K144" s="33">
        <f t="shared" si="42"/>
        <v>1396</v>
      </c>
      <c r="L144" s="33">
        <f t="shared" si="43"/>
        <v>209</v>
      </c>
      <c r="M144" s="33">
        <f t="shared" si="44"/>
        <v>1605</v>
      </c>
      <c r="N144" s="33">
        <f t="shared" si="45"/>
        <v>1894</v>
      </c>
    </row>
    <row r="145" spans="1:14" ht="12.75">
      <c r="A145" s="68">
        <v>121</v>
      </c>
      <c r="B145" s="68" t="s">
        <v>188</v>
      </c>
      <c r="C145" s="45" t="s">
        <v>187</v>
      </c>
      <c r="D145" s="18" t="s">
        <v>186</v>
      </c>
      <c r="E145" s="18">
        <v>2.64</v>
      </c>
      <c r="F145" s="31">
        <f t="shared" si="39"/>
        <v>3.17</v>
      </c>
      <c r="G145" s="32">
        <f t="shared" si="47"/>
        <v>142.1</v>
      </c>
      <c r="H145" s="31">
        <f t="shared" si="40"/>
        <v>450.46</v>
      </c>
      <c r="I145" s="31">
        <f t="shared" si="41"/>
        <v>136.04</v>
      </c>
      <c r="J145" s="31">
        <f>H145*J13</f>
        <v>225.23</v>
      </c>
      <c r="K145" s="33">
        <f t="shared" si="42"/>
        <v>812</v>
      </c>
      <c r="L145" s="33">
        <f t="shared" si="43"/>
        <v>122</v>
      </c>
      <c r="M145" s="33">
        <f t="shared" si="44"/>
        <v>934</v>
      </c>
      <c r="N145" s="33">
        <f t="shared" si="45"/>
        <v>1102</v>
      </c>
    </row>
    <row r="146" spans="1:14" ht="24">
      <c r="A146" s="68">
        <f>1+A145</f>
        <v>122</v>
      </c>
      <c r="B146" s="68" t="s">
        <v>190</v>
      </c>
      <c r="C146" s="45" t="s">
        <v>189</v>
      </c>
      <c r="D146" s="18" t="s">
        <v>191</v>
      </c>
      <c r="E146" s="18">
        <v>1.05</v>
      </c>
      <c r="F146" s="31">
        <f t="shared" si="39"/>
        <v>1.26</v>
      </c>
      <c r="G146" s="32">
        <f t="shared" si="47"/>
        <v>142.1</v>
      </c>
      <c r="H146" s="31">
        <f t="shared" si="40"/>
        <v>179.05</v>
      </c>
      <c r="I146" s="31">
        <f t="shared" si="41"/>
        <v>54.07</v>
      </c>
      <c r="J146" s="31">
        <f>H146*J13</f>
        <v>89.53</v>
      </c>
      <c r="K146" s="33">
        <f t="shared" si="42"/>
        <v>323</v>
      </c>
      <c r="L146" s="33">
        <f t="shared" si="43"/>
        <v>48</v>
      </c>
      <c r="M146" s="33">
        <f t="shared" si="44"/>
        <v>371</v>
      </c>
      <c r="N146" s="33">
        <f t="shared" si="45"/>
        <v>438</v>
      </c>
    </row>
    <row r="147" spans="1:14" ht="25.5">
      <c r="A147" s="68">
        <f>1+A146</f>
        <v>123</v>
      </c>
      <c r="B147" s="68" t="s">
        <v>194</v>
      </c>
      <c r="C147" s="45" t="s">
        <v>192</v>
      </c>
      <c r="D147" s="18" t="s">
        <v>114</v>
      </c>
      <c r="E147" s="18">
        <v>1.16</v>
      </c>
      <c r="F147" s="31">
        <f t="shared" si="39"/>
        <v>1.39</v>
      </c>
      <c r="G147" s="32">
        <f t="shared" si="47"/>
        <v>142.1</v>
      </c>
      <c r="H147" s="31">
        <f t="shared" si="40"/>
        <v>197.52</v>
      </c>
      <c r="I147" s="31">
        <f t="shared" si="41"/>
        <v>59.65</v>
      </c>
      <c r="J147" s="31">
        <f>H147*J13</f>
        <v>98.76</v>
      </c>
      <c r="K147" s="33">
        <f t="shared" si="42"/>
        <v>356</v>
      </c>
      <c r="L147" s="33">
        <f t="shared" si="43"/>
        <v>53</v>
      </c>
      <c r="M147" s="33">
        <f t="shared" si="44"/>
        <v>409</v>
      </c>
      <c r="N147" s="33">
        <f t="shared" si="45"/>
        <v>483</v>
      </c>
    </row>
    <row r="148" spans="1:14" ht="12.75">
      <c r="A148" s="68">
        <f>1+A147</f>
        <v>124</v>
      </c>
      <c r="B148" s="68" t="s">
        <v>195</v>
      </c>
      <c r="C148" s="45" t="s">
        <v>193</v>
      </c>
      <c r="D148" s="18" t="s">
        <v>114</v>
      </c>
      <c r="E148" s="18">
        <v>0.21</v>
      </c>
      <c r="F148" s="31">
        <f t="shared" si="39"/>
        <v>0.25</v>
      </c>
      <c r="G148" s="32">
        <f t="shared" si="47"/>
        <v>142.1</v>
      </c>
      <c r="H148" s="31">
        <f t="shared" si="40"/>
        <v>35.53</v>
      </c>
      <c r="I148" s="31">
        <f t="shared" si="41"/>
        <v>10.73</v>
      </c>
      <c r="J148" s="31">
        <f>H148*J13</f>
        <v>17.77</v>
      </c>
      <c r="K148" s="33">
        <f t="shared" si="42"/>
        <v>64</v>
      </c>
      <c r="L148" s="33">
        <f t="shared" si="43"/>
        <v>10</v>
      </c>
      <c r="M148" s="33">
        <f t="shared" si="44"/>
        <v>74</v>
      </c>
      <c r="N148" s="33">
        <f t="shared" si="45"/>
        <v>87</v>
      </c>
    </row>
    <row r="149" spans="1:14" ht="12.75">
      <c r="A149" s="68">
        <v>125</v>
      </c>
      <c r="B149" s="68" t="s">
        <v>345</v>
      </c>
      <c r="C149" s="45" t="s">
        <v>344</v>
      </c>
      <c r="D149" s="18" t="s">
        <v>346</v>
      </c>
      <c r="E149" s="18">
        <v>0.71</v>
      </c>
      <c r="F149" s="31">
        <f t="shared" si="39"/>
        <v>0.85</v>
      </c>
      <c r="G149" s="32">
        <f t="shared" si="47"/>
        <v>142.1</v>
      </c>
      <c r="H149" s="31">
        <f t="shared" si="40"/>
        <v>120.79</v>
      </c>
      <c r="I149" s="31">
        <f t="shared" si="41"/>
        <v>36.48</v>
      </c>
      <c r="J149" s="31">
        <f>H149*J13</f>
        <v>60.4</v>
      </c>
      <c r="K149" s="33">
        <f t="shared" si="42"/>
        <v>218</v>
      </c>
      <c r="L149" s="33">
        <f t="shared" si="43"/>
        <v>33</v>
      </c>
      <c r="M149" s="33">
        <f t="shared" si="44"/>
        <v>251</v>
      </c>
      <c r="N149" s="33">
        <f t="shared" si="45"/>
        <v>296</v>
      </c>
    </row>
    <row r="150" spans="1:14" ht="25.5">
      <c r="A150" s="68">
        <v>126</v>
      </c>
      <c r="B150" s="68" t="s">
        <v>197</v>
      </c>
      <c r="C150" s="45" t="s">
        <v>196</v>
      </c>
      <c r="D150" s="18" t="s">
        <v>183</v>
      </c>
      <c r="E150" s="18">
        <v>1.51</v>
      </c>
      <c r="F150" s="31">
        <f t="shared" si="39"/>
        <v>1.81</v>
      </c>
      <c r="G150" s="32">
        <f t="shared" si="47"/>
        <v>142.1</v>
      </c>
      <c r="H150" s="31">
        <f t="shared" si="40"/>
        <v>257.2</v>
      </c>
      <c r="I150" s="31">
        <f t="shared" si="41"/>
        <v>77.67</v>
      </c>
      <c r="J150" s="31">
        <f>H150*J13</f>
        <v>128.6</v>
      </c>
      <c r="K150" s="33">
        <f t="shared" si="42"/>
        <v>463</v>
      </c>
      <c r="L150" s="33">
        <f t="shared" si="43"/>
        <v>69</v>
      </c>
      <c r="M150" s="33">
        <f t="shared" si="44"/>
        <v>532</v>
      </c>
      <c r="N150" s="33">
        <f t="shared" si="45"/>
        <v>628</v>
      </c>
    </row>
    <row r="151" spans="1:14" ht="25.5">
      <c r="A151" s="68">
        <f>1+A150</f>
        <v>127</v>
      </c>
      <c r="B151" s="68" t="s">
        <v>199</v>
      </c>
      <c r="C151" s="45" t="s">
        <v>198</v>
      </c>
      <c r="D151" s="18" t="s">
        <v>183</v>
      </c>
      <c r="E151" s="18">
        <v>1.4</v>
      </c>
      <c r="F151" s="31">
        <f t="shared" si="39"/>
        <v>1.68</v>
      </c>
      <c r="G151" s="32">
        <f t="shared" si="47"/>
        <v>142.1</v>
      </c>
      <c r="H151" s="31">
        <f t="shared" si="40"/>
        <v>238.73</v>
      </c>
      <c r="I151" s="31">
        <f t="shared" si="41"/>
        <v>72.1</v>
      </c>
      <c r="J151" s="31">
        <f>H151*J13</f>
        <v>119.37</v>
      </c>
      <c r="K151" s="33">
        <f t="shared" si="42"/>
        <v>430</v>
      </c>
      <c r="L151" s="33">
        <f t="shared" si="43"/>
        <v>65</v>
      </c>
      <c r="M151" s="33">
        <f t="shared" si="44"/>
        <v>495</v>
      </c>
      <c r="N151" s="33">
        <f t="shared" si="45"/>
        <v>584</v>
      </c>
    </row>
    <row r="152" spans="1:14" ht="25.5">
      <c r="A152" s="68">
        <f>1+A151</f>
        <v>128</v>
      </c>
      <c r="B152" s="68" t="s">
        <v>201</v>
      </c>
      <c r="C152" s="45" t="s">
        <v>200</v>
      </c>
      <c r="D152" s="18" t="s">
        <v>183</v>
      </c>
      <c r="E152" s="18">
        <v>1.2</v>
      </c>
      <c r="F152" s="31">
        <f t="shared" si="39"/>
        <v>1.44</v>
      </c>
      <c r="G152" s="32">
        <f t="shared" si="47"/>
        <v>142.1</v>
      </c>
      <c r="H152" s="31">
        <f t="shared" si="40"/>
        <v>204.62</v>
      </c>
      <c r="I152" s="31">
        <f t="shared" si="41"/>
        <v>61.8</v>
      </c>
      <c r="J152" s="31">
        <f>H152*J13</f>
        <v>102.31</v>
      </c>
      <c r="K152" s="33">
        <f t="shared" si="42"/>
        <v>369</v>
      </c>
      <c r="L152" s="33">
        <f t="shared" si="43"/>
        <v>55</v>
      </c>
      <c r="M152" s="33">
        <f t="shared" si="44"/>
        <v>424</v>
      </c>
      <c r="N152" s="33">
        <f t="shared" si="45"/>
        <v>500</v>
      </c>
    </row>
    <row r="153" spans="1:14" ht="25.5">
      <c r="A153" s="68">
        <f>1+A152</f>
        <v>129</v>
      </c>
      <c r="B153" s="68" t="s">
        <v>203</v>
      </c>
      <c r="C153" s="45" t="s">
        <v>202</v>
      </c>
      <c r="D153" s="18" t="s">
        <v>183</v>
      </c>
      <c r="E153" s="18">
        <v>1.2</v>
      </c>
      <c r="F153" s="31">
        <f t="shared" si="39"/>
        <v>1.44</v>
      </c>
      <c r="G153" s="32">
        <f t="shared" si="47"/>
        <v>142.1</v>
      </c>
      <c r="H153" s="31">
        <f t="shared" si="40"/>
        <v>204.62</v>
      </c>
      <c r="I153" s="31">
        <f t="shared" si="41"/>
        <v>61.8</v>
      </c>
      <c r="J153" s="31">
        <f>H153*J13</f>
        <v>102.31</v>
      </c>
      <c r="K153" s="33">
        <f t="shared" si="42"/>
        <v>369</v>
      </c>
      <c r="L153" s="33">
        <f t="shared" si="43"/>
        <v>55</v>
      </c>
      <c r="M153" s="33">
        <f t="shared" si="44"/>
        <v>424</v>
      </c>
      <c r="N153" s="33">
        <f t="shared" si="45"/>
        <v>500</v>
      </c>
    </row>
    <row r="154" spans="1:14" ht="26.25" customHeight="1">
      <c r="A154" s="68"/>
      <c r="B154" s="68"/>
      <c r="C154" s="56" t="s">
        <v>348</v>
      </c>
      <c r="D154" s="18"/>
      <c r="E154" s="18"/>
      <c r="F154" s="31"/>
      <c r="G154" s="32"/>
      <c r="H154" s="31"/>
      <c r="I154" s="31"/>
      <c r="J154" s="31"/>
      <c r="K154" s="33"/>
      <c r="L154" s="33"/>
      <c r="M154" s="33"/>
      <c r="N154" s="33"/>
    </row>
    <row r="155" spans="1:14" ht="24">
      <c r="A155" s="68">
        <v>130</v>
      </c>
      <c r="B155" s="68" t="s">
        <v>205</v>
      </c>
      <c r="C155" s="45" t="s">
        <v>204</v>
      </c>
      <c r="D155" s="18" t="s">
        <v>140</v>
      </c>
      <c r="E155" s="18">
        <v>1.21</v>
      </c>
      <c r="F155" s="31">
        <f aca="true" t="shared" si="48" ref="F155:F163">1.2*E155</f>
        <v>1.45</v>
      </c>
      <c r="G155" s="32">
        <f t="shared" si="47"/>
        <v>142.1</v>
      </c>
      <c r="H155" s="31">
        <f aca="true" t="shared" si="49" ref="H155:H163">G155*F155</f>
        <v>206.05</v>
      </c>
      <c r="I155" s="31">
        <f aca="true" t="shared" si="50" ref="I155:I163">0.302*H155</f>
        <v>62.23</v>
      </c>
      <c r="J155" s="31">
        <f>H155*J13</f>
        <v>103.03</v>
      </c>
      <c r="K155" s="33">
        <f aca="true" t="shared" si="51" ref="K155:K163">H155+I155+J155</f>
        <v>371</v>
      </c>
      <c r="L155" s="33">
        <f aca="true" t="shared" si="52" ref="L155:L163">0.15*K155</f>
        <v>56</v>
      </c>
      <c r="M155" s="33">
        <f aca="true" t="shared" si="53" ref="M155:M163">SUM(K155:L155)</f>
        <v>427</v>
      </c>
      <c r="N155" s="33">
        <f aca="true" t="shared" si="54" ref="N155:N163">1.18*M155</f>
        <v>504</v>
      </c>
    </row>
    <row r="156" spans="1:14" ht="25.5">
      <c r="A156" s="68">
        <f aca="true" t="shared" si="55" ref="A156:A163">1+A155</f>
        <v>131</v>
      </c>
      <c r="B156" s="68" t="s">
        <v>207</v>
      </c>
      <c r="C156" s="45" t="s">
        <v>206</v>
      </c>
      <c r="D156" s="18" t="s">
        <v>140</v>
      </c>
      <c r="E156" s="18">
        <v>0.12</v>
      </c>
      <c r="F156" s="31">
        <f t="shared" si="48"/>
        <v>0.14</v>
      </c>
      <c r="G156" s="32">
        <f t="shared" si="47"/>
        <v>142.1</v>
      </c>
      <c r="H156" s="31">
        <f t="shared" si="49"/>
        <v>19.89</v>
      </c>
      <c r="I156" s="31">
        <f t="shared" si="50"/>
        <v>6.01</v>
      </c>
      <c r="J156" s="31">
        <f>H156*J13</f>
        <v>9.95</v>
      </c>
      <c r="K156" s="33">
        <f t="shared" si="51"/>
        <v>36</v>
      </c>
      <c r="L156" s="33">
        <f t="shared" si="52"/>
        <v>5</v>
      </c>
      <c r="M156" s="33">
        <f t="shared" si="53"/>
        <v>41</v>
      </c>
      <c r="N156" s="33">
        <f t="shared" si="54"/>
        <v>48</v>
      </c>
    </row>
    <row r="157" spans="1:14" ht="25.5">
      <c r="A157" s="68">
        <f t="shared" si="55"/>
        <v>132</v>
      </c>
      <c r="B157" s="68" t="s">
        <v>209</v>
      </c>
      <c r="C157" s="45" t="s">
        <v>208</v>
      </c>
      <c r="D157" s="18" t="s">
        <v>140</v>
      </c>
      <c r="E157" s="18">
        <v>1.25</v>
      </c>
      <c r="F157" s="31">
        <f t="shared" si="48"/>
        <v>1.5</v>
      </c>
      <c r="G157" s="32">
        <f>G13</f>
        <v>142.1</v>
      </c>
      <c r="H157" s="31">
        <f t="shared" si="49"/>
        <v>213.15</v>
      </c>
      <c r="I157" s="31">
        <f t="shared" si="50"/>
        <v>64.37</v>
      </c>
      <c r="J157" s="31">
        <f>H157*J13</f>
        <v>106.58</v>
      </c>
      <c r="K157" s="33">
        <f t="shared" si="51"/>
        <v>384</v>
      </c>
      <c r="L157" s="33">
        <f t="shared" si="52"/>
        <v>58</v>
      </c>
      <c r="M157" s="33">
        <f t="shared" si="53"/>
        <v>442</v>
      </c>
      <c r="N157" s="33">
        <f t="shared" si="54"/>
        <v>522</v>
      </c>
    </row>
    <row r="158" spans="1:14" ht="25.5">
      <c r="A158" s="68">
        <f t="shared" si="55"/>
        <v>133</v>
      </c>
      <c r="B158" s="68" t="s">
        <v>210</v>
      </c>
      <c r="C158" s="45" t="s">
        <v>211</v>
      </c>
      <c r="D158" s="18" t="s">
        <v>140</v>
      </c>
      <c r="E158" s="18">
        <v>1.46</v>
      </c>
      <c r="F158" s="31">
        <f t="shared" si="48"/>
        <v>1.75</v>
      </c>
      <c r="G158" s="32">
        <f t="shared" si="47"/>
        <v>142.1</v>
      </c>
      <c r="H158" s="31">
        <f t="shared" si="49"/>
        <v>248.68</v>
      </c>
      <c r="I158" s="31">
        <f t="shared" si="50"/>
        <v>75.1</v>
      </c>
      <c r="J158" s="31">
        <f>H158*J13</f>
        <v>124.34</v>
      </c>
      <c r="K158" s="33">
        <f t="shared" si="51"/>
        <v>448</v>
      </c>
      <c r="L158" s="33">
        <f t="shared" si="52"/>
        <v>67</v>
      </c>
      <c r="M158" s="33">
        <f t="shared" si="53"/>
        <v>515</v>
      </c>
      <c r="N158" s="33">
        <f t="shared" si="54"/>
        <v>608</v>
      </c>
    </row>
    <row r="159" spans="1:14" ht="25.5">
      <c r="A159" s="68">
        <f t="shared" si="55"/>
        <v>134</v>
      </c>
      <c r="B159" s="68" t="s">
        <v>212</v>
      </c>
      <c r="C159" s="45" t="s">
        <v>213</v>
      </c>
      <c r="D159" s="18" t="s">
        <v>140</v>
      </c>
      <c r="E159" s="18">
        <v>0.08</v>
      </c>
      <c r="F159" s="31">
        <f t="shared" si="48"/>
        <v>0.1</v>
      </c>
      <c r="G159" s="32">
        <f t="shared" si="47"/>
        <v>142.1</v>
      </c>
      <c r="H159" s="31">
        <f t="shared" si="49"/>
        <v>14.21</v>
      </c>
      <c r="I159" s="31">
        <f t="shared" si="50"/>
        <v>4.29</v>
      </c>
      <c r="J159" s="31">
        <f>H159*J13</f>
        <v>7.11</v>
      </c>
      <c r="K159" s="33">
        <f t="shared" si="51"/>
        <v>26</v>
      </c>
      <c r="L159" s="33">
        <f t="shared" si="52"/>
        <v>4</v>
      </c>
      <c r="M159" s="33">
        <f t="shared" si="53"/>
        <v>30</v>
      </c>
      <c r="N159" s="33">
        <f t="shared" si="54"/>
        <v>35</v>
      </c>
    </row>
    <row r="160" spans="1:14" ht="25.5">
      <c r="A160" s="68">
        <f t="shared" si="55"/>
        <v>135</v>
      </c>
      <c r="B160" s="68" t="s">
        <v>215</v>
      </c>
      <c r="C160" s="45" t="s">
        <v>214</v>
      </c>
      <c r="D160" s="18" t="s">
        <v>140</v>
      </c>
      <c r="E160" s="18">
        <v>0.45</v>
      </c>
      <c r="F160" s="31">
        <f t="shared" si="48"/>
        <v>0.54</v>
      </c>
      <c r="G160" s="32">
        <f t="shared" si="47"/>
        <v>142.1</v>
      </c>
      <c r="H160" s="31">
        <f t="shared" si="49"/>
        <v>76.73</v>
      </c>
      <c r="I160" s="31">
        <f t="shared" si="50"/>
        <v>23.17</v>
      </c>
      <c r="J160" s="31">
        <f>H160*J13</f>
        <v>38.37</v>
      </c>
      <c r="K160" s="33">
        <f t="shared" si="51"/>
        <v>138</v>
      </c>
      <c r="L160" s="33">
        <f t="shared" si="52"/>
        <v>21</v>
      </c>
      <c r="M160" s="33">
        <f t="shared" si="53"/>
        <v>159</v>
      </c>
      <c r="N160" s="33">
        <f t="shared" si="54"/>
        <v>188</v>
      </c>
    </row>
    <row r="161" spans="1:14" ht="25.5">
      <c r="A161" s="68">
        <f t="shared" si="55"/>
        <v>136</v>
      </c>
      <c r="B161" s="68" t="s">
        <v>217</v>
      </c>
      <c r="C161" s="45" t="s">
        <v>216</v>
      </c>
      <c r="D161" s="18" t="s">
        <v>218</v>
      </c>
      <c r="E161" s="18">
        <v>0.59</v>
      </c>
      <c r="F161" s="31">
        <f t="shared" si="48"/>
        <v>0.71</v>
      </c>
      <c r="G161" s="32">
        <f t="shared" si="47"/>
        <v>142.1</v>
      </c>
      <c r="H161" s="31">
        <f t="shared" si="49"/>
        <v>100.89</v>
      </c>
      <c r="I161" s="31">
        <f t="shared" si="50"/>
        <v>30.47</v>
      </c>
      <c r="J161" s="31">
        <f>H161*J13</f>
        <v>50.45</v>
      </c>
      <c r="K161" s="33">
        <f t="shared" si="51"/>
        <v>182</v>
      </c>
      <c r="L161" s="33">
        <f t="shared" si="52"/>
        <v>27</v>
      </c>
      <c r="M161" s="33">
        <f t="shared" si="53"/>
        <v>209</v>
      </c>
      <c r="N161" s="33">
        <f t="shared" si="54"/>
        <v>247</v>
      </c>
    </row>
    <row r="162" spans="1:14" ht="25.5">
      <c r="A162" s="68">
        <f t="shared" si="55"/>
        <v>137</v>
      </c>
      <c r="B162" s="68" t="s">
        <v>219</v>
      </c>
      <c r="C162" s="45" t="s">
        <v>220</v>
      </c>
      <c r="D162" s="18" t="s">
        <v>221</v>
      </c>
      <c r="E162" s="18">
        <v>0.45</v>
      </c>
      <c r="F162" s="31">
        <f t="shared" si="48"/>
        <v>0.54</v>
      </c>
      <c r="G162" s="32">
        <f t="shared" si="47"/>
        <v>142.1</v>
      </c>
      <c r="H162" s="31">
        <f t="shared" si="49"/>
        <v>76.73</v>
      </c>
      <c r="I162" s="31">
        <f t="shared" si="50"/>
        <v>23.17</v>
      </c>
      <c r="J162" s="31">
        <f>H162*J13</f>
        <v>38.37</v>
      </c>
      <c r="K162" s="33">
        <f t="shared" si="51"/>
        <v>138</v>
      </c>
      <c r="L162" s="33">
        <f t="shared" si="52"/>
        <v>21</v>
      </c>
      <c r="M162" s="33">
        <f t="shared" si="53"/>
        <v>159</v>
      </c>
      <c r="N162" s="33">
        <f t="shared" si="54"/>
        <v>188</v>
      </c>
    </row>
    <row r="163" spans="1:14" ht="24">
      <c r="A163" s="68">
        <f t="shared" si="55"/>
        <v>138</v>
      </c>
      <c r="B163" s="68" t="s">
        <v>222</v>
      </c>
      <c r="C163" s="45" t="s">
        <v>223</v>
      </c>
      <c r="D163" s="18" t="s">
        <v>221</v>
      </c>
      <c r="E163" s="18">
        <v>0.62</v>
      </c>
      <c r="F163" s="31">
        <f t="shared" si="48"/>
        <v>0.74</v>
      </c>
      <c r="G163" s="32">
        <f>G13</f>
        <v>142.1</v>
      </c>
      <c r="H163" s="31">
        <f t="shared" si="49"/>
        <v>105.15</v>
      </c>
      <c r="I163" s="31">
        <f t="shared" si="50"/>
        <v>31.76</v>
      </c>
      <c r="J163" s="31">
        <f>H163*J13</f>
        <v>52.58</v>
      </c>
      <c r="K163" s="33">
        <f t="shared" si="51"/>
        <v>189</v>
      </c>
      <c r="L163" s="33">
        <f t="shared" si="52"/>
        <v>28</v>
      </c>
      <c r="M163" s="33">
        <f t="shared" si="53"/>
        <v>217</v>
      </c>
      <c r="N163" s="33">
        <f t="shared" si="54"/>
        <v>256</v>
      </c>
    </row>
    <row r="164" spans="1:14" ht="21.75" customHeight="1">
      <c r="A164" s="66"/>
      <c r="B164" s="66"/>
      <c r="C164" s="58" t="s">
        <v>349</v>
      </c>
      <c r="D164" s="57"/>
      <c r="E164" s="57"/>
      <c r="F164" s="31"/>
      <c r="G164" s="32"/>
      <c r="H164" s="57"/>
      <c r="I164" s="57"/>
      <c r="J164" s="57"/>
      <c r="K164" s="55"/>
      <c r="L164" s="55"/>
      <c r="M164" s="55"/>
      <c r="N164" s="55"/>
    </row>
    <row r="165" spans="1:14" ht="12.75">
      <c r="A165" s="68">
        <v>139</v>
      </c>
      <c r="B165" s="68" t="s">
        <v>224</v>
      </c>
      <c r="C165" s="45" t="s">
        <v>225</v>
      </c>
      <c r="D165" s="18" t="s">
        <v>226</v>
      </c>
      <c r="E165" s="18">
        <v>15.6</v>
      </c>
      <c r="F165" s="31">
        <f aca="true" t="shared" si="56" ref="F165:F186">1.2*E165</f>
        <v>18.72</v>
      </c>
      <c r="G165" s="32">
        <f t="shared" si="47"/>
        <v>142.1</v>
      </c>
      <c r="H165" s="31">
        <f aca="true" t="shared" si="57" ref="H165:H186">G165*F165</f>
        <v>2660.11</v>
      </c>
      <c r="I165" s="31">
        <f aca="true" t="shared" si="58" ref="I165:I186">0.302*H165</f>
        <v>803.35</v>
      </c>
      <c r="J165" s="31">
        <f>H165*J13</f>
        <v>1330.06</v>
      </c>
      <c r="K165" s="33">
        <f aca="true" t="shared" si="59" ref="K165:K186">H165+I165+J165</f>
        <v>4794</v>
      </c>
      <c r="L165" s="33">
        <f aca="true" t="shared" si="60" ref="L165:L186">0.15*K165</f>
        <v>719</v>
      </c>
      <c r="M165" s="33">
        <f aca="true" t="shared" si="61" ref="M165:M186">SUM(K165:L165)</f>
        <v>5513</v>
      </c>
      <c r="N165" s="33">
        <f aca="true" t="shared" si="62" ref="N165:N186">1.18*M165</f>
        <v>6505</v>
      </c>
    </row>
    <row r="166" spans="1:14" ht="12.75">
      <c r="A166" s="68">
        <f aca="true" t="shared" si="63" ref="A166:A174">1+A165</f>
        <v>140</v>
      </c>
      <c r="B166" s="68" t="s">
        <v>228</v>
      </c>
      <c r="C166" s="45" t="s">
        <v>227</v>
      </c>
      <c r="D166" s="18" t="s">
        <v>7</v>
      </c>
      <c r="E166" s="18">
        <v>5.77</v>
      </c>
      <c r="F166" s="31">
        <f t="shared" si="56"/>
        <v>6.92</v>
      </c>
      <c r="G166" s="32">
        <f>G13</f>
        <v>142.1</v>
      </c>
      <c r="H166" s="31">
        <f t="shared" si="57"/>
        <v>983.33</v>
      </c>
      <c r="I166" s="31">
        <f t="shared" si="58"/>
        <v>296.97</v>
      </c>
      <c r="J166" s="31">
        <f>H166*J13</f>
        <v>491.67</v>
      </c>
      <c r="K166" s="33">
        <f t="shared" si="59"/>
        <v>1772</v>
      </c>
      <c r="L166" s="33">
        <f t="shared" si="60"/>
        <v>266</v>
      </c>
      <c r="M166" s="33">
        <f t="shared" si="61"/>
        <v>2038</v>
      </c>
      <c r="N166" s="33">
        <f t="shared" si="62"/>
        <v>2405</v>
      </c>
    </row>
    <row r="167" spans="1:14" ht="12.75">
      <c r="A167" s="68">
        <f t="shared" si="63"/>
        <v>141</v>
      </c>
      <c r="B167" s="68" t="s">
        <v>229</v>
      </c>
      <c r="C167" s="45" t="s">
        <v>230</v>
      </c>
      <c r="D167" s="18" t="s">
        <v>7</v>
      </c>
      <c r="E167" s="18">
        <v>1.78</v>
      </c>
      <c r="F167" s="31">
        <f t="shared" si="56"/>
        <v>2.14</v>
      </c>
      <c r="G167" s="32">
        <f>G15</f>
        <v>142.1</v>
      </c>
      <c r="H167" s="31">
        <f t="shared" si="57"/>
        <v>304.09</v>
      </c>
      <c r="I167" s="31">
        <f t="shared" si="58"/>
        <v>91.84</v>
      </c>
      <c r="J167" s="31">
        <f>H167*J13</f>
        <v>152.05</v>
      </c>
      <c r="K167" s="33">
        <f t="shared" si="59"/>
        <v>548</v>
      </c>
      <c r="L167" s="33">
        <f t="shared" si="60"/>
        <v>82</v>
      </c>
      <c r="M167" s="33">
        <f t="shared" si="61"/>
        <v>630</v>
      </c>
      <c r="N167" s="33">
        <f t="shared" si="62"/>
        <v>743</v>
      </c>
    </row>
    <row r="168" spans="1:14" ht="25.5">
      <c r="A168" s="68">
        <f t="shared" si="63"/>
        <v>142</v>
      </c>
      <c r="B168" s="68" t="s">
        <v>231</v>
      </c>
      <c r="C168" s="45" t="s">
        <v>232</v>
      </c>
      <c r="D168" s="18" t="s">
        <v>7</v>
      </c>
      <c r="E168" s="18">
        <v>6.17</v>
      </c>
      <c r="F168" s="31">
        <f t="shared" si="56"/>
        <v>7.4</v>
      </c>
      <c r="G168" s="32">
        <f t="shared" si="47"/>
        <v>142.1</v>
      </c>
      <c r="H168" s="31">
        <f t="shared" si="57"/>
        <v>1051.54</v>
      </c>
      <c r="I168" s="31">
        <f t="shared" si="58"/>
        <v>317.57</v>
      </c>
      <c r="J168" s="31">
        <f>H168*J13</f>
        <v>525.77</v>
      </c>
      <c r="K168" s="33">
        <f t="shared" si="59"/>
        <v>1895</v>
      </c>
      <c r="L168" s="33">
        <f t="shared" si="60"/>
        <v>284</v>
      </c>
      <c r="M168" s="33">
        <f t="shared" si="61"/>
        <v>2179</v>
      </c>
      <c r="N168" s="33">
        <f t="shared" si="62"/>
        <v>2571</v>
      </c>
    </row>
    <row r="169" spans="1:14" ht="25.5">
      <c r="A169" s="68">
        <f t="shared" si="63"/>
        <v>143</v>
      </c>
      <c r="B169" s="68" t="s">
        <v>234</v>
      </c>
      <c r="C169" s="45" t="s">
        <v>233</v>
      </c>
      <c r="D169" s="18" t="s">
        <v>7</v>
      </c>
      <c r="E169" s="18">
        <v>2.39</v>
      </c>
      <c r="F169" s="31">
        <f t="shared" si="56"/>
        <v>2.87</v>
      </c>
      <c r="G169" s="32">
        <f t="shared" si="47"/>
        <v>142.1</v>
      </c>
      <c r="H169" s="31">
        <f t="shared" si="57"/>
        <v>407.83</v>
      </c>
      <c r="I169" s="31">
        <f t="shared" si="58"/>
        <v>123.16</v>
      </c>
      <c r="J169" s="31">
        <f>H169*J13</f>
        <v>203.92</v>
      </c>
      <c r="K169" s="33">
        <f t="shared" si="59"/>
        <v>735</v>
      </c>
      <c r="L169" s="33">
        <f t="shared" si="60"/>
        <v>110</v>
      </c>
      <c r="M169" s="33">
        <f t="shared" si="61"/>
        <v>845</v>
      </c>
      <c r="N169" s="33">
        <f t="shared" si="62"/>
        <v>997</v>
      </c>
    </row>
    <row r="170" spans="1:14" ht="25.5">
      <c r="A170" s="68">
        <f t="shared" si="63"/>
        <v>144</v>
      </c>
      <c r="B170" s="68" t="s">
        <v>235</v>
      </c>
      <c r="C170" s="45" t="s">
        <v>236</v>
      </c>
      <c r="D170" s="18" t="s">
        <v>7</v>
      </c>
      <c r="E170" s="18">
        <v>1.49</v>
      </c>
      <c r="F170" s="31">
        <f t="shared" si="56"/>
        <v>1.79</v>
      </c>
      <c r="G170" s="32">
        <f t="shared" si="47"/>
        <v>142.1</v>
      </c>
      <c r="H170" s="31">
        <f t="shared" si="57"/>
        <v>254.36</v>
      </c>
      <c r="I170" s="31">
        <f t="shared" si="58"/>
        <v>76.82</v>
      </c>
      <c r="J170" s="31">
        <f>H170*J13</f>
        <v>127.18</v>
      </c>
      <c r="K170" s="33">
        <f t="shared" si="59"/>
        <v>458</v>
      </c>
      <c r="L170" s="33">
        <f t="shared" si="60"/>
        <v>69</v>
      </c>
      <c r="M170" s="33">
        <f t="shared" si="61"/>
        <v>527</v>
      </c>
      <c r="N170" s="33">
        <f t="shared" si="62"/>
        <v>622</v>
      </c>
    </row>
    <row r="171" spans="1:14" ht="12.75">
      <c r="A171" s="68">
        <f t="shared" si="63"/>
        <v>145</v>
      </c>
      <c r="B171" s="68" t="s">
        <v>239</v>
      </c>
      <c r="C171" s="45" t="s">
        <v>237</v>
      </c>
      <c r="D171" s="18" t="s">
        <v>238</v>
      </c>
      <c r="E171" s="18">
        <v>3.38</v>
      </c>
      <c r="F171" s="31">
        <f t="shared" si="56"/>
        <v>4.06</v>
      </c>
      <c r="G171" s="32">
        <f t="shared" si="47"/>
        <v>142.1</v>
      </c>
      <c r="H171" s="31">
        <f t="shared" si="57"/>
        <v>576.93</v>
      </c>
      <c r="I171" s="31">
        <f t="shared" si="58"/>
        <v>174.23</v>
      </c>
      <c r="J171" s="31">
        <f>H171*J13</f>
        <v>288.47</v>
      </c>
      <c r="K171" s="33">
        <f t="shared" si="59"/>
        <v>1040</v>
      </c>
      <c r="L171" s="33">
        <f t="shared" si="60"/>
        <v>156</v>
      </c>
      <c r="M171" s="33">
        <f t="shared" si="61"/>
        <v>1196</v>
      </c>
      <c r="N171" s="33">
        <f t="shared" si="62"/>
        <v>1411</v>
      </c>
    </row>
    <row r="172" spans="1:14" ht="12.75">
      <c r="A172" s="68">
        <f t="shared" si="63"/>
        <v>146</v>
      </c>
      <c r="B172" s="68" t="s">
        <v>241</v>
      </c>
      <c r="C172" s="45" t="s">
        <v>240</v>
      </c>
      <c r="D172" s="18" t="s">
        <v>238</v>
      </c>
      <c r="E172" s="18">
        <v>9.36</v>
      </c>
      <c r="F172" s="31">
        <f t="shared" si="56"/>
        <v>11.23</v>
      </c>
      <c r="G172" s="32">
        <f t="shared" si="47"/>
        <v>142.1</v>
      </c>
      <c r="H172" s="31">
        <f t="shared" si="57"/>
        <v>1595.78</v>
      </c>
      <c r="I172" s="31">
        <f t="shared" si="58"/>
        <v>481.93</v>
      </c>
      <c r="J172" s="31">
        <f>H172*J13</f>
        <v>797.89</v>
      </c>
      <c r="K172" s="33">
        <f t="shared" si="59"/>
        <v>2876</v>
      </c>
      <c r="L172" s="33">
        <f t="shared" si="60"/>
        <v>431</v>
      </c>
      <c r="M172" s="33">
        <f t="shared" si="61"/>
        <v>3307</v>
      </c>
      <c r="N172" s="33">
        <f t="shared" si="62"/>
        <v>3902</v>
      </c>
    </row>
    <row r="173" spans="1:14" ht="12.75">
      <c r="A173" s="68">
        <f t="shared" si="63"/>
        <v>147</v>
      </c>
      <c r="B173" s="68" t="s">
        <v>243</v>
      </c>
      <c r="C173" s="45" t="s">
        <v>242</v>
      </c>
      <c r="D173" s="18" t="s">
        <v>238</v>
      </c>
      <c r="E173" s="18">
        <v>3.51</v>
      </c>
      <c r="F173" s="31">
        <f t="shared" si="56"/>
        <v>4.21</v>
      </c>
      <c r="G173" s="32">
        <f t="shared" si="47"/>
        <v>142.1</v>
      </c>
      <c r="H173" s="31">
        <f t="shared" si="57"/>
        <v>598.24</v>
      </c>
      <c r="I173" s="31">
        <f t="shared" si="58"/>
        <v>180.67</v>
      </c>
      <c r="J173" s="31">
        <f>H173*J13</f>
        <v>299.12</v>
      </c>
      <c r="K173" s="33">
        <f t="shared" si="59"/>
        <v>1078</v>
      </c>
      <c r="L173" s="33">
        <f t="shared" si="60"/>
        <v>162</v>
      </c>
      <c r="M173" s="33">
        <f t="shared" si="61"/>
        <v>1240</v>
      </c>
      <c r="N173" s="33">
        <f t="shared" si="62"/>
        <v>1463</v>
      </c>
    </row>
    <row r="174" spans="1:14" ht="12.75">
      <c r="A174" s="68">
        <f t="shared" si="63"/>
        <v>148</v>
      </c>
      <c r="B174" s="68" t="s">
        <v>244</v>
      </c>
      <c r="C174" s="45" t="s">
        <v>245</v>
      </c>
      <c r="D174" s="18" t="s">
        <v>238</v>
      </c>
      <c r="E174" s="18">
        <v>4</v>
      </c>
      <c r="F174" s="31">
        <f t="shared" si="56"/>
        <v>4.8</v>
      </c>
      <c r="G174" s="32">
        <f t="shared" si="47"/>
        <v>142.1</v>
      </c>
      <c r="H174" s="31">
        <f t="shared" si="57"/>
        <v>682.08</v>
      </c>
      <c r="I174" s="31">
        <f t="shared" si="58"/>
        <v>205.99</v>
      </c>
      <c r="J174" s="31">
        <f>H174*J13</f>
        <v>341.04</v>
      </c>
      <c r="K174" s="33">
        <f t="shared" si="59"/>
        <v>1229</v>
      </c>
      <c r="L174" s="33">
        <f t="shared" si="60"/>
        <v>184</v>
      </c>
      <c r="M174" s="33">
        <f t="shared" si="61"/>
        <v>1413</v>
      </c>
      <c r="N174" s="33">
        <f t="shared" si="62"/>
        <v>1667</v>
      </c>
    </row>
    <row r="175" spans="1:14" ht="25.5">
      <c r="A175" s="68">
        <v>148</v>
      </c>
      <c r="B175" s="68" t="s">
        <v>247</v>
      </c>
      <c r="C175" s="45" t="s">
        <v>246</v>
      </c>
      <c r="D175" s="18" t="s">
        <v>248</v>
      </c>
      <c r="E175" s="18">
        <v>0.72</v>
      </c>
      <c r="F175" s="31">
        <f t="shared" si="56"/>
        <v>0.86</v>
      </c>
      <c r="G175" s="32">
        <f t="shared" si="47"/>
        <v>142.1</v>
      </c>
      <c r="H175" s="31">
        <f t="shared" si="57"/>
        <v>122.21</v>
      </c>
      <c r="I175" s="31">
        <f t="shared" si="58"/>
        <v>36.91</v>
      </c>
      <c r="J175" s="31">
        <f>H175*J13</f>
        <v>61.11</v>
      </c>
      <c r="K175" s="33">
        <f t="shared" si="59"/>
        <v>220</v>
      </c>
      <c r="L175" s="33">
        <f t="shared" si="60"/>
        <v>33</v>
      </c>
      <c r="M175" s="33">
        <f t="shared" si="61"/>
        <v>253</v>
      </c>
      <c r="N175" s="33">
        <f t="shared" si="62"/>
        <v>299</v>
      </c>
    </row>
    <row r="176" spans="1:14" ht="24">
      <c r="A176" s="68">
        <f>1+A175</f>
        <v>149</v>
      </c>
      <c r="B176" s="68" t="s">
        <v>250</v>
      </c>
      <c r="C176" s="45" t="s">
        <v>249</v>
      </c>
      <c r="D176" s="18" t="s">
        <v>248</v>
      </c>
      <c r="E176" s="18">
        <v>0.89</v>
      </c>
      <c r="F176" s="31">
        <f t="shared" si="56"/>
        <v>1.07</v>
      </c>
      <c r="G176" s="32">
        <f t="shared" si="47"/>
        <v>142.1</v>
      </c>
      <c r="H176" s="31">
        <f t="shared" si="57"/>
        <v>152.05</v>
      </c>
      <c r="I176" s="31">
        <f t="shared" si="58"/>
        <v>45.92</v>
      </c>
      <c r="J176" s="31">
        <f>H176*J13</f>
        <v>76.03</v>
      </c>
      <c r="K176" s="33">
        <f t="shared" si="59"/>
        <v>274</v>
      </c>
      <c r="L176" s="33">
        <f t="shared" si="60"/>
        <v>41</v>
      </c>
      <c r="M176" s="33">
        <f t="shared" si="61"/>
        <v>315</v>
      </c>
      <c r="N176" s="33">
        <f t="shared" si="62"/>
        <v>372</v>
      </c>
    </row>
    <row r="177" spans="1:14" ht="12.75">
      <c r="A177" s="68">
        <v>150</v>
      </c>
      <c r="B177" s="68" t="s">
        <v>252</v>
      </c>
      <c r="C177" s="45" t="s">
        <v>251</v>
      </c>
      <c r="D177" s="18" t="s">
        <v>226</v>
      </c>
      <c r="E177" s="18">
        <v>1.57</v>
      </c>
      <c r="F177" s="31">
        <f t="shared" si="56"/>
        <v>1.88</v>
      </c>
      <c r="G177" s="32">
        <f t="shared" si="47"/>
        <v>142.1</v>
      </c>
      <c r="H177" s="31">
        <f t="shared" si="57"/>
        <v>267.15</v>
      </c>
      <c r="I177" s="31">
        <f t="shared" si="58"/>
        <v>80.68</v>
      </c>
      <c r="J177" s="31">
        <f>H177*J13</f>
        <v>133.58</v>
      </c>
      <c r="K177" s="33">
        <f t="shared" si="59"/>
        <v>481</v>
      </c>
      <c r="L177" s="33">
        <f t="shared" si="60"/>
        <v>72</v>
      </c>
      <c r="M177" s="33">
        <f t="shared" si="61"/>
        <v>553</v>
      </c>
      <c r="N177" s="33">
        <f t="shared" si="62"/>
        <v>653</v>
      </c>
    </row>
    <row r="178" spans="1:14" ht="25.5">
      <c r="A178" s="68">
        <f aca="true" t="shared" si="64" ref="A178:A186">1+A177</f>
        <v>151</v>
      </c>
      <c r="B178" s="68" t="s">
        <v>255</v>
      </c>
      <c r="C178" s="45" t="s">
        <v>253</v>
      </c>
      <c r="D178" s="18" t="s">
        <v>254</v>
      </c>
      <c r="E178" s="18">
        <v>1.09</v>
      </c>
      <c r="F178" s="31">
        <f t="shared" si="56"/>
        <v>1.31</v>
      </c>
      <c r="G178" s="32">
        <f t="shared" si="47"/>
        <v>142.1</v>
      </c>
      <c r="H178" s="31">
        <f t="shared" si="57"/>
        <v>186.15</v>
      </c>
      <c r="I178" s="31">
        <f t="shared" si="58"/>
        <v>56.22</v>
      </c>
      <c r="J178" s="31">
        <f>H178*J13</f>
        <v>93.08</v>
      </c>
      <c r="K178" s="33">
        <f t="shared" si="59"/>
        <v>335</v>
      </c>
      <c r="L178" s="33">
        <f t="shared" si="60"/>
        <v>50</v>
      </c>
      <c r="M178" s="33">
        <f t="shared" si="61"/>
        <v>385</v>
      </c>
      <c r="N178" s="33">
        <f t="shared" si="62"/>
        <v>454</v>
      </c>
    </row>
    <row r="179" spans="1:14" ht="12.75">
      <c r="A179" s="68">
        <f t="shared" si="64"/>
        <v>152</v>
      </c>
      <c r="B179" s="68" t="s">
        <v>257</v>
      </c>
      <c r="C179" s="45" t="s">
        <v>256</v>
      </c>
      <c r="D179" s="18" t="s">
        <v>254</v>
      </c>
      <c r="E179" s="18">
        <v>1.98</v>
      </c>
      <c r="F179" s="31">
        <f t="shared" si="56"/>
        <v>2.38</v>
      </c>
      <c r="G179" s="32">
        <f t="shared" si="47"/>
        <v>142.1</v>
      </c>
      <c r="H179" s="31">
        <f t="shared" si="57"/>
        <v>338.2</v>
      </c>
      <c r="I179" s="31">
        <f t="shared" si="58"/>
        <v>102.14</v>
      </c>
      <c r="J179" s="31">
        <f>H179*J13</f>
        <v>169.1</v>
      </c>
      <c r="K179" s="33">
        <f t="shared" si="59"/>
        <v>609</v>
      </c>
      <c r="L179" s="33">
        <f t="shared" si="60"/>
        <v>91</v>
      </c>
      <c r="M179" s="33">
        <f t="shared" si="61"/>
        <v>700</v>
      </c>
      <c r="N179" s="33">
        <f t="shared" si="62"/>
        <v>826</v>
      </c>
    </row>
    <row r="180" spans="1:14" ht="12.75">
      <c r="A180" s="68">
        <f t="shared" si="64"/>
        <v>153</v>
      </c>
      <c r="B180" s="68" t="s">
        <v>258</v>
      </c>
      <c r="C180" s="45" t="s">
        <v>259</v>
      </c>
      <c r="D180" s="18" t="s">
        <v>254</v>
      </c>
      <c r="E180" s="18">
        <v>1.39</v>
      </c>
      <c r="F180" s="31">
        <f t="shared" si="56"/>
        <v>1.67</v>
      </c>
      <c r="G180" s="32">
        <f t="shared" si="47"/>
        <v>142.1</v>
      </c>
      <c r="H180" s="31">
        <f t="shared" si="57"/>
        <v>237.31</v>
      </c>
      <c r="I180" s="31">
        <f t="shared" si="58"/>
        <v>71.67</v>
      </c>
      <c r="J180" s="31">
        <f>H180*J13</f>
        <v>118.66</v>
      </c>
      <c r="K180" s="33">
        <f t="shared" si="59"/>
        <v>428</v>
      </c>
      <c r="L180" s="33">
        <f t="shared" si="60"/>
        <v>64</v>
      </c>
      <c r="M180" s="33">
        <f t="shared" si="61"/>
        <v>492</v>
      </c>
      <c r="N180" s="33">
        <f t="shared" si="62"/>
        <v>581</v>
      </c>
    </row>
    <row r="181" spans="1:14" ht="12.75">
      <c r="A181" s="68">
        <f t="shared" si="64"/>
        <v>154</v>
      </c>
      <c r="B181" s="68" t="s">
        <v>260</v>
      </c>
      <c r="C181" s="45" t="s">
        <v>261</v>
      </c>
      <c r="D181" s="18" t="s">
        <v>254</v>
      </c>
      <c r="E181" s="18">
        <v>0.69</v>
      </c>
      <c r="F181" s="31">
        <f t="shared" si="56"/>
        <v>0.83</v>
      </c>
      <c r="G181" s="32">
        <f t="shared" si="47"/>
        <v>142.1</v>
      </c>
      <c r="H181" s="31">
        <f t="shared" si="57"/>
        <v>117.94</v>
      </c>
      <c r="I181" s="31">
        <f t="shared" si="58"/>
        <v>35.62</v>
      </c>
      <c r="J181" s="31">
        <f>H181*J13</f>
        <v>58.97</v>
      </c>
      <c r="K181" s="33">
        <f t="shared" si="59"/>
        <v>213</v>
      </c>
      <c r="L181" s="33">
        <f t="shared" si="60"/>
        <v>32</v>
      </c>
      <c r="M181" s="33">
        <f t="shared" si="61"/>
        <v>245</v>
      </c>
      <c r="N181" s="33">
        <f t="shared" si="62"/>
        <v>289</v>
      </c>
    </row>
    <row r="182" spans="1:14" ht="12.75">
      <c r="A182" s="68">
        <f t="shared" si="64"/>
        <v>155</v>
      </c>
      <c r="B182" s="68" t="s">
        <v>262</v>
      </c>
      <c r="C182" s="45" t="s">
        <v>263</v>
      </c>
      <c r="D182" s="18" t="s">
        <v>254</v>
      </c>
      <c r="E182" s="18">
        <v>0.38</v>
      </c>
      <c r="F182" s="31">
        <f t="shared" si="56"/>
        <v>0.46</v>
      </c>
      <c r="G182" s="32">
        <f t="shared" si="47"/>
        <v>142.1</v>
      </c>
      <c r="H182" s="31">
        <f t="shared" si="57"/>
        <v>65.37</v>
      </c>
      <c r="I182" s="31">
        <f t="shared" si="58"/>
        <v>19.74</v>
      </c>
      <c r="J182" s="31">
        <f>H182*J13</f>
        <v>32.69</v>
      </c>
      <c r="K182" s="33">
        <f t="shared" si="59"/>
        <v>118</v>
      </c>
      <c r="L182" s="33">
        <f t="shared" si="60"/>
        <v>18</v>
      </c>
      <c r="M182" s="33">
        <f t="shared" si="61"/>
        <v>136</v>
      </c>
      <c r="N182" s="33">
        <f t="shared" si="62"/>
        <v>160</v>
      </c>
    </row>
    <row r="183" spans="1:14" ht="24">
      <c r="A183" s="68">
        <f t="shared" si="64"/>
        <v>156</v>
      </c>
      <c r="B183" s="68" t="s">
        <v>264</v>
      </c>
      <c r="C183" s="45" t="s">
        <v>265</v>
      </c>
      <c r="D183" s="18" t="s">
        <v>266</v>
      </c>
      <c r="E183" s="18">
        <v>0.36</v>
      </c>
      <c r="F183" s="31">
        <f t="shared" si="56"/>
        <v>0.43</v>
      </c>
      <c r="G183" s="32">
        <f t="shared" si="47"/>
        <v>142.1</v>
      </c>
      <c r="H183" s="31">
        <f t="shared" si="57"/>
        <v>61.1</v>
      </c>
      <c r="I183" s="31">
        <f t="shared" si="58"/>
        <v>18.45</v>
      </c>
      <c r="J183" s="31">
        <f>H183*J13</f>
        <v>30.55</v>
      </c>
      <c r="K183" s="33">
        <f t="shared" si="59"/>
        <v>110</v>
      </c>
      <c r="L183" s="33">
        <f t="shared" si="60"/>
        <v>17</v>
      </c>
      <c r="M183" s="33">
        <f t="shared" si="61"/>
        <v>127</v>
      </c>
      <c r="N183" s="33">
        <f t="shared" si="62"/>
        <v>150</v>
      </c>
    </row>
    <row r="184" spans="1:14" ht="24">
      <c r="A184" s="68">
        <f t="shared" si="64"/>
        <v>157</v>
      </c>
      <c r="B184" s="68" t="s">
        <v>267</v>
      </c>
      <c r="C184" s="45" t="s">
        <v>268</v>
      </c>
      <c r="D184" s="18" t="s">
        <v>266</v>
      </c>
      <c r="E184" s="18">
        <v>0.29</v>
      </c>
      <c r="F184" s="31">
        <f t="shared" si="56"/>
        <v>0.35</v>
      </c>
      <c r="G184" s="32">
        <f t="shared" si="47"/>
        <v>142.1</v>
      </c>
      <c r="H184" s="31">
        <f t="shared" si="57"/>
        <v>49.74</v>
      </c>
      <c r="I184" s="31">
        <f t="shared" si="58"/>
        <v>15.02</v>
      </c>
      <c r="J184" s="31">
        <f>H184*J13</f>
        <v>24.87</v>
      </c>
      <c r="K184" s="33">
        <f t="shared" si="59"/>
        <v>90</v>
      </c>
      <c r="L184" s="33">
        <f t="shared" si="60"/>
        <v>14</v>
      </c>
      <c r="M184" s="33">
        <f t="shared" si="61"/>
        <v>104</v>
      </c>
      <c r="N184" s="33">
        <f t="shared" si="62"/>
        <v>123</v>
      </c>
    </row>
    <row r="185" spans="1:14" ht="25.5">
      <c r="A185" s="68">
        <f t="shared" si="64"/>
        <v>158</v>
      </c>
      <c r="B185" s="68" t="s">
        <v>270</v>
      </c>
      <c r="C185" s="45" t="s">
        <v>269</v>
      </c>
      <c r="D185" s="18" t="s">
        <v>4</v>
      </c>
      <c r="E185" s="18">
        <v>0.18</v>
      </c>
      <c r="F185" s="31">
        <f t="shared" si="56"/>
        <v>0.22</v>
      </c>
      <c r="G185" s="32">
        <f t="shared" si="47"/>
        <v>142.1</v>
      </c>
      <c r="H185" s="31">
        <f t="shared" si="57"/>
        <v>31.26</v>
      </c>
      <c r="I185" s="31">
        <f t="shared" si="58"/>
        <v>9.44</v>
      </c>
      <c r="J185" s="31">
        <f>H185*J13</f>
        <v>15.63</v>
      </c>
      <c r="K185" s="33">
        <f t="shared" si="59"/>
        <v>56</v>
      </c>
      <c r="L185" s="33">
        <f t="shared" si="60"/>
        <v>8</v>
      </c>
      <c r="M185" s="33">
        <f t="shared" si="61"/>
        <v>64</v>
      </c>
      <c r="N185" s="33">
        <f t="shared" si="62"/>
        <v>76</v>
      </c>
    </row>
    <row r="186" spans="1:14" ht="12.75">
      <c r="A186" s="68">
        <f t="shared" si="64"/>
        <v>159</v>
      </c>
      <c r="B186" s="68" t="s">
        <v>271</v>
      </c>
      <c r="C186" s="45" t="s">
        <v>272</v>
      </c>
      <c r="D186" s="18" t="s">
        <v>4</v>
      </c>
      <c r="E186" s="18">
        <v>0.09</v>
      </c>
      <c r="F186" s="31">
        <f t="shared" si="56"/>
        <v>0.11</v>
      </c>
      <c r="G186" s="32">
        <f t="shared" si="47"/>
        <v>142.1</v>
      </c>
      <c r="H186" s="31">
        <f t="shared" si="57"/>
        <v>15.63</v>
      </c>
      <c r="I186" s="31">
        <f t="shared" si="58"/>
        <v>4.72</v>
      </c>
      <c r="J186" s="31">
        <f>H186*J13</f>
        <v>7.82</v>
      </c>
      <c r="K186" s="33">
        <f t="shared" si="59"/>
        <v>28</v>
      </c>
      <c r="L186" s="33">
        <f t="shared" si="60"/>
        <v>4</v>
      </c>
      <c r="M186" s="33">
        <f t="shared" si="61"/>
        <v>32</v>
      </c>
      <c r="N186" s="33">
        <f t="shared" si="62"/>
        <v>38</v>
      </c>
    </row>
    <row r="187" spans="1:14" ht="25.5" customHeight="1">
      <c r="A187" s="63"/>
      <c r="B187" s="29"/>
      <c r="C187" s="40" t="s">
        <v>354</v>
      </c>
      <c r="D187" s="21"/>
      <c r="E187" s="21"/>
      <c r="F187" s="21"/>
      <c r="G187" s="32"/>
      <c r="H187" s="21"/>
      <c r="I187" s="21"/>
      <c r="J187" s="59"/>
      <c r="K187" s="60"/>
      <c r="L187" s="60"/>
      <c r="M187" s="60"/>
      <c r="N187" s="60"/>
    </row>
    <row r="188" spans="1:14" ht="25.5">
      <c r="A188" s="68">
        <f>1+A186</f>
        <v>160</v>
      </c>
      <c r="B188" s="68" t="s">
        <v>274</v>
      </c>
      <c r="C188" s="45" t="s">
        <v>273</v>
      </c>
      <c r="D188" s="18" t="s">
        <v>275</v>
      </c>
      <c r="E188" s="18">
        <v>3.1</v>
      </c>
      <c r="F188" s="31">
        <f>1.2*E188</f>
        <v>3.72</v>
      </c>
      <c r="G188" s="32">
        <f t="shared" si="47"/>
        <v>142.1</v>
      </c>
      <c r="H188" s="31">
        <f>G188*F188</f>
        <v>528.61</v>
      </c>
      <c r="I188" s="31">
        <f>0.302*H188</f>
        <v>159.64</v>
      </c>
      <c r="J188" s="31">
        <f>H188*J13</f>
        <v>264.31</v>
      </c>
      <c r="K188" s="33">
        <f>H188+I188+J188</f>
        <v>953</v>
      </c>
      <c r="L188" s="33">
        <f>0.15*K188</f>
        <v>143</v>
      </c>
      <c r="M188" s="33">
        <f>SUM(K188:L188)</f>
        <v>1096</v>
      </c>
      <c r="N188" s="33">
        <f>1.18*M188</f>
        <v>1293</v>
      </c>
    </row>
    <row r="189" spans="1:14" ht="12.75">
      <c r="A189" s="68">
        <f>1+A188</f>
        <v>161</v>
      </c>
      <c r="B189" s="68" t="s">
        <v>276</v>
      </c>
      <c r="C189" s="45" t="s">
        <v>277</v>
      </c>
      <c r="D189" s="18" t="s">
        <v>275</v>
      </c>
      <c r="E189" s="18">
        <v>1.96</v>
      </c>
      <c r="F189" s="31">
        <f>1.2*E189</f>
        <v>2.35</v>
      </c>
      <c r="G189" s="32">
        <f t="shared" si="47"/>
        <v>142.1</v>
      </c>
      <c r="H189" s="31">
        <f>G189*F189</f>
        <v>333.94</v>
      </c>
      <c r="I189" s="31">
        <f>0.302*H189</f>
        <v>100.85</v>
      </c>
      <c r="J189" s="31">
        <f>H189*J13</f>
        <v>166.97</v>
      </c>
      <c r="K189" s="33">
        <f>H189+I189+J189</f>
        <v>602</v>
      </c>
      <c r="L189" s="33">
        <f>0.15*K189</f>
        <v>90</v>
      </c>
      <c r="M189" s="33">
        <f>SUM(K189:L189)</f>
        <v>692</v>
      </c>
      <c r="N189" s="33">
        <f>1.18*M189</f>
        <v>817</v>
      </c>
    </row>
    <row r="190" spans="1:14" ht="12.75">
      <c r="A190" s="68">
        <f>1+A189</f>
        <v>162</v>
      </c>
      <c r="B190" s="68" t="s">
        <v>278</v>
      </c>
      <c r="C190" s="45" t="s">
        <v>279</v>
      </c>
      <c r="D190" s="18" t="s">
        <v>275</v>
      </c>
      <c r="E190" s="18">
        <v>1.38</v>
      </c>
      <c r="F190" s="31">
        <f>1.2*E190</f>
        <v>1.66</v>
      </c>
      <c r="G190" s="32">
        <f>G13</f>
        <v>142.1</v>
      </c>
      <c r="H190" s="31">
        <f>G190*F190</f>
        <v>235.89</v>
      </c>
      <c r="I190" s="31">
        <f>0.302*H190</f>
        <v>71.24</v>
      </c>
      <c r="J190" s="31">
        <f>H190*J13</f>
        <v>117.95</v>
      </c>
      <c r="K190" s="33">
        <f>H190+I190+J190</f>
        <v>425</v>
      </c>
      <c r="L190" s="33">
        <f>0.15*K190</f>
        <v>64</v>
      </c>
      <c r="M190" s="33">
        <f>SUM(K190:L190)</f>
        <v>489</v>
      </c>
      <c r="N190" s="33">
        <f>1.18*M190</f>
        <v>577</v>
      </c>
    </row>
    <row r="191" spans="1:14" ht="25.5" customHeight="1">
      <c r="A191" s="63"/>
      <c r="B191" s="29"/>
      <c r="C191" s="40" t="s">
        <v>355</v>
      </c>
      <c r="D191" s="21"/>
      <c r="E191" s="21"/>
      <c r="F191" s="21"/>
      <c r="G191" s="32">
        <f t="shared" si="47"/>
        <v>142.1</v>
      </c>
      <c r="H191" s="21"/>
      <c r="I191" s="21"/>
      <c r="J191" s="59"/>
      <c r="K191" s="60"/>
      <c r="L191" s="60"/>
      <c r="M191" s="60"/>
      <c r="N191" s="60"/>
    </row>
    <row r="192" spans="1:14" ht="25.5">
      <c r="A192" s="68">
        <f>1+A190</f>
        <v>163</v>
      </c>
      <c r="B192" s="68" t="s">
        <v>281</v>
      </c>
      <c r="C192" s="45" t="s">
        <v>280</v>
      </c>
      <c r="D192" s="18" t="s">
        <v>282</v>
      </c>
      <c r="E192" s="18">
        <v>1.2</v>
      </c>
      <c r="F192" s="31">
        <f aca="true" t="shared" si="65" ref="F192:F198">1.2*E192</f>
        <v>1.44</v>
      </c>
      <c r="G192" s="32">
        <f t="shared" si="47"/>
        <v>142.1</v>
      </c>
      <c r="H192" s="31">
        <f aca="true" t="shared" si="66" ref="H192:H198">G192*F192</f>
        <v>204.62</v>
      </c>
      <c r="I192" s="31">
        <f aca="true" t="shared" si="67" ref="I192:I198">0.302*H192</f>
        <v>61.8</v>
      </c>
      <c r="J192" s="31">
        <f>H192*J13</f>
        <v>102.31</v>
      </c>
      <c r="K192" s="33">
        <f aca="true" t="shared" si="68" ref="K192:K198">H192+I192+J192</f>
        <v>369</v>
      </c>
      <c r="L192" s="33">
        <f aca="true" t="shared" si="69" ref="L192:L198">0.15*K192</f>
        <v>55</v>
      </c>
      <c r="M192" s="33">
        <f aca="true" t="shared" si="70" ref="M192:M198">SUM(K192:L192)</f>
        <v>424</v>
      </c>
      <c r="N192" s="33">
        <f aca="true" t="shared" si="71" ref="N192:N198">1.18*M192</f>
        <v>500</v>
      </c>
    </row>
    <row r="193" spans="1:14" ht="25.5">
      <c r="A193" s="68">
        <f>1+A192</f>
        <v>164</v>
      </c>
      <c r="B193" s="68" t="s">
        <v>284</v>
      </c>
      <c r="C193" s="45" t="s">
        <v>283</v>
      </c>
      <c r="D193" s="18" t="s">
        <v>282</v>
      </c>
      <c r="E193" s="18">
        <v>0.05</v>
      </c>
      <c r="F193" s="31">
        <f t="shared" si="65"/>
        <v>0.06</v>
      </c>
      <c r="G193" s="32">
        <f t="shared" si="47"/>
        <v>142.1</v>
      </c>
      <c r="H193" s="31">
        <f t="shared" si="66"/>
        <v>8.53</v>
      </c>
      <c r="I193" s="31">
        <f t="shared" si="67"/>
        <v>2.58</v>
      </c>
      <c r="J193" s="31">
        <f>H193*J13</f>
        <v>4.27</v>
      </c>
      <c r="K193" s="33">
        <f t="shared" si="68"/>
        <v>15</v>
      </c>
      <c r="L193" s="33">
        <f t="shared" si="69"/>
        <v>2</v>
      </c>
      <c r="M193" s="33">
        <f t="shared" si="70"/>
        <v>17</v>
      </c>
      <c r="N193" s="33">
        <f t="shared" si="71"/>
        <v>20</v>
      </c>
    </row>
    <row r="194" spans="1:14" ht="25.5">
      <c r="A194" s="68">
        <f>1+A193</f>
        <v>165</v>
      </c>
      <c r="B194" s="68" t="s">
        <v>286</v>
      </c>
      <c r="C194" s="45" t="s">
        <v>285</v>
      </c>
      <c r="D194" s="18" t="s">
        <v>282</v>
      </c>
      <c r="E194" s="18">
        <v>0.11</v>
      </c>
      <c r="F194" s="31">
        <f t="shared" si="65"/>
        <v>0.13</v>
      </c>
      <c r="G194" s="32">
        <f t="shared" si="47"/>
        <v>142.1</v>
      </c>
      <c r="H194" s="31">
        <f t="shared" si="66"/>
        <v>18.47</v>
      </c>
      <c r="I194" s="31">
        <f t="shared" si="67"/>
        <v>5.58</v>
      </c>
      <c r="J194" s="31">
        <f>H194*J13</f>
        <v>9.24</v>
      </c>
      <c r="K194" s="33">
        <f t="shared" si="68"/>
        <v>33</v>
      </c>
      <c r="L194" s="33">
        <f t="shared" si="69"/>
        <v>5</v>
      </c>
      <c r="M194" s="33">
        <f t="shared" si="70"/>
        <v>38</v>
      </c>
      <c r="N194" s="33">
        <f t="shared" si="71"/>
        <v>45</v>
      </c>
    </row>
    <row r="195" spans="1:14" ht="12.75">
      <c r="A195" s="68">
        <v>166</v>
      </c>
      <c r="B195" s="68" t="s">
        <v>289</v>
      </c>
      <c r="C195" s="45" t="s">
        <v>290</v>
      </c>
      <c r="D195" s="18" t="s">
        <v>291</v>
      </c>
      <c r="E195" s="18">
        <v>0.03</v>
      </c>
      <c r="F195" s="31">
        <f t="shared" si="65"/>
        <v>0.04</v>
      </c>
      <c r="G195" s="32">
        <f t="shared" si="47"/>
        <v>142.1</v>
      </c>
      <c r="H195" s="31">
        <f t="shared" si="66"/>
        <v>5.68</v>
      </c>
      <c r="I195" s="31">
        <f t="shared" si="67"/>
        <v>1.72</v>
      </c>
      <c r="J195" s="31">
        <f>H195*J13</f>
        <v>2.84</v>
      </c>
      <c r="K195" s="33">
        <f t="shared" si="68"/>
        <v>10</v>
      </c>
      <c r="L195" s="33">
        <f t="shared" si="69"/>
        <v>2</v>
      </c>
      <c r="M195" s="33">
        <f t="shared" si="70"/>
        <v>12</v>
      </c>
      <c r="N195" s="33">
        <f t="shared" si="71"/>
        <v>14</v>
      </c>
    </row>
    <row r="196" spans="1:14" ht="12.75">
      <c r="A196" s="68">
        <v>167</v>
      </c>
      <c r="B196" s="68" t="s">
        <v>289</v>
      </c>
      <c r="C196" s="45" t="s">
        <v>292</v>
      </c>
      <c r="D196" s="18" t="s">
        <v>291</v>
      </c>
      <c r="E196" s="52">
        <v>0.05</v>
      </c>
      <c r="F196" s="31">
        <f t="shared" si="65"/>
        <v>0.06</v>
      </c>
      <c r="G196" s="32">
        <f t="shared" si="47"/>
        <v>142.1</v>
      </c>
      <c r="H196" s="31">
        <f t="shared" si="66"/>
        <v>8.53</v>
      </c>
      <c r="I196" s="31">
        <f t="shared" si="67"/>
        <v>2.58</v>
      </c>
      <c r="J196" s="31">
        <f>H196*J13</f>
        <v>4.27</v>
      </c>
      <c r="K196" s="33">
        <f t="shared" si="68"/>
        <v>15</v>
      </c>
      <c r="L196" s="33">
        <f t="shared" si="69"/>
        <v>2</v>
      </c>
      <c r="M196" s="33">
        <f t="shared" si="70"/>
        <v>17</v>
      </c>
      <c r="N196" s="33">
        <f t="shared" si="71"/>
        <v>20</v>
      </c>
    </row>
    <row r="197" spans="1:14" ht="12.75">
      <c r="A197" s="68">
        <v>168</v>
      </c>
      <c r="B197" s="68" t="s">
        <v>293</v>
      </c>
      <c r="C197" s="45" t="s">
        <v>294</v>
      </c>
      <c r="D197" s="18" t="s">
        <v>291</v>
      </c>
      <c r="E197" s="52">
        <v>0.1</v>
      </c>
      <c r="F197" s="31">
        <f t="shared" si="65"/>
        <v>0.12</v>
      </c>
      <c r="G197" s="32">
        <f t="shared" si="47"/>
        <v>142.1</v>
      </c>
      <c r="H197" s="31">
        <f t="shared" si="66"/>
        <v>17.05</v>
      </c>
      <c r="I197" s="31">
        <f t="shared" si="67"/>
        <v>5.15</v>
      </c>
      <c r="J197" s="31">
        <f>H197*J13</f>
        <v>8.53</v>
      </c>
      <c r="K197" s="33">
        <f t="shared" si="68"/>
        <v>31</v>
      </c>
      <c r="L197" s="33">
        <f t="shared" si="69"/>
        <v>5</v>
      </c>
      <c r="M197" s="33">
        <f t="shared" si="70"/>
        <v>36</v>
      </c>
      <c r="N197" s="33">
        <f t="shared" si="71"/>
        <v>42</v>
      </c>
    </row>
    <row r="198" spans="1:14" ht="12.75">
      <c r="A198" s="68">
        <v>169</v>
      </c>
      <c r="B198" s="68" t="s">
        <v>293</v>
      </c>
      <c r="C198" s="45" t="s">
        <v>295</v>
      </c>
      <c r="D198" s="18" t="s">
        <v>291</v>
      </c>
      <c r="E198" s="52">
        <v>0.16</v>
      </c>
      <c r="F198" s="31">
        <f t="shared" si="65"/>
        <v>0.19</v>
      </c>
      <c r="G198" s="32">
        <f t="shared" si="47"/>
        <v>142.1</v>
      </c>
      <c r="H198" s="31">
        <f t="shared" si="66"/>
        <v>27</v>
      </c>
      <c r="I198" s="31">
        <f t="shared" si="67"/>
        <v>8.15</v>
      </c>
      <c r="J198" s="31">
        <f>H198*J13</f>
        <v>13.5</v>
      </c>
      <c r="K198" s="33">
        <f t="shared" si="68"/>
        <v>49</v>
      </c>
      <c r="L198" s="33">
        <f t="shared" si="69"/>
        <v>7</v>
      </c>
      <c r="M198" s="33">
        <f t="shared" si="70"/>
        <v>56</v>
      </c>
      <c r="N198" s="33">
        <f t="shared" si="71"/>
        <v>66</v>
      </c>
    </row>
    <row r="199" spans="1:14" ht="12.75">
      <c r="A199" s="68">
        <v>170</v>
      </c>
      <c r="B199" s="68"/>
      <c r="C199" s="45" t="s">
        <v>287</v>
      </c>
      <c r="D199" s="18" t="s">
        <v>350</v>
      </c>
      <c r="E199" s="18"/>
      <c r="F199" s="18"/>
      <c r="G199" s="18"/>
      <c r="H199" s="52"/>
      <c r="I199" s="52"/>
      <c r="J199" s="61"/>
      <c r="K199" s="62"/>
      <c r="L199" s="62"/>
      <c r="M199" s="62"/>
      <c r="N199" s="62"/>
    </row>
    <row r="200" spans="1:14" ht="12.75">
      <c r="A200" s="68">
        <v>171</v>
      </c>
      <c r="B200" s="68"/>
      <c r="C200" s="45" t="s">
        <v>288</v>
      </c>
      <c r="D200" s="18" t="s">
        <v>395</v>
      </c>
      <c r="E200" s="18"/>
      <c r="F200" s="18"/>
      <c r="G200" s="18"/>
      <c r="H200" s="52"/>
      <c r="I200" s="52"/>
      <c r="J200" s="61"/>
      <c r="K200" s="62"/>
      <c r="L200" s="62"/>
      <c r="M200" s="62"/>
      <c r="N200" s="62"/>
    </row>
    <row r="201" spans="1:14" ht="24" customHeight="1" thickBot="1">
      <c r="A201" s="1"/>
      <c r="B201" s="67"/>
      <c r="C201" s="14"/>
      <c r="D201" s="1"/>
      <c r="E201" s="1"/>
      <c r="F201" s="10"/>
      <c r="G201" s="11"/>
      <c r="H201" s="11"/>
      <c r="I201" s="10"/>
      <c r="J201" s="10"/>
      <c r="K201" s="10"/>
      <c r="L201" s="10"/>
      <c r="M201" s="10"/>
      <c r="N201" s="15"/>
    </row>
    <row r="202" spans="1:6" ht="37.5" customHeight="1" thickBot="1">
      <c r="A202" s="81"/>
      <c r="B202" s="82"/>
      <c r="C202" s="83" t="s">
        <v>368</v>
      </c>
      <c r="D202" s="84"/>
      <c r="E202" s="85" t="s">
        <v>370</v>
      </c>
      <c r="F202" s="86"/>
    </row>
    <row r="203" spans="1:6" ht="26.25" customHeight="1">
      <c r="A203" s="87">
        <v>1</v>
      </c>
      <c r="B203" s="78" t="s">
        <v>369</v>
      </c>
      <c r="C203" s="79" t="s">
        <v>400</v>
      </c>
      <c r="D203" s="80" t="s">
        <v>307</v>
      </c>
      <c r="E203" s="98">
        <v>1145</v>
      </c>
      <c r="F203" s="88"/>
    </row>
    <row r="204" spans="1:6" ht="26.25" customHeight="1">
      <c r="A204" s="89"/>
      <c r="B204" s="73"/>
      <c r="C204" s="74" t="s">
        <v>401</v>
      </c>
      <c r="D204" s="75" t="s">
        <v>307</v>
      </c>
      <c r="E204" s="76">
        <v>628</v>
      </c>
      <c r="F204" s="90"/>
    </row>
    <row r="205" spans="1:6" ht="25.5">
      <c r="A205" s="89">
        <v>2</v>
      </c>
      <c r="B205" s="73" t="s">
        <v>369</v>
      </c>
      <c r="C205" s="77" t="s">
        <v>396</v>
      </c>
      <c r="D205" s="75" t="s">
        <v>307</v>
      </c>
      <c r="E205" s="76">
        <v>600</v>
      </c>
      <c r="F205" s="90"/>
    </row>
    <row r="206" spans="1:6" ht="25.5">
      <c r="A206" s="89"/>
      <c r="B206" s="73"/>
      <c r="C206" s="74" t="s">
        <v>401</v>
      </c>
      <c r="D206" s="75" t="s">
        <v>307</v>
      </c>
      <c r="E206" s="76">
        <v>263</v>
      </c>
      <c r="F206" s="90"/>
    </row>
    <row r="207" spans="1:6" ht="38.25">
      <c r="A207" s="89">
        <v>3</v>
      </c>
      <c r="B207" s="73" t="s">
        <v>369</v>
      </c>
      <c r="C207" s="77" t="s">
        <v>397</v>
      </c>
      <c r="D207" s="75" t="s">
        <v>307</v>
      </c>
      <c r="E207" s="76">
        <v>502</v>
      </c>
      <c r="F207" s="90"/>
    </row>
    <row r="208" spans="1:6" ht="25.5">
      <c r="A208" s="89"/>
      <c r="B208" s="73"/>
      <c r="C208" s="74" t="s">
        <v>401</v>
      </c>
      <c r="D208" s="75" t="s">
        <v>307</v>
      </c>
      <c r="E208" s="76">
        <v>177</v>
      </c>
      <c r="F208" s="90"/>
    </row>
    <row r="209" spans="1:6" ht="25.5">
      <c r="A209" s="89">
        <v>4</v>
      </c>
      <c r="B209" s="73" t="s">
        <v>369</v>
      </c>
      <c r="C209" s="77" t="s">
        <v>372</v>
      </c>
      <c r="D209" s="75" t="s">
        <v>371</v>
      </c>
      <c r="E209" s="76">
        <v>308</v>
      </c>
      <c r="F209" s="90"/>
    </row>
    <row r="210" spans="1:6" ht="39" thickBot="1">
      <c r="A210" s="91">
        <v>5</v>
      </c>
      <c r="B210" s="92" t="s">
        <v>369</v>
      </c>
      <c r="C210" s="93" t="s">
        <v>373</v>
      </c>
      <c r="D210" s="94"/>
      <c r="E210" s="99">
        <v>231</v>
      </c>
      <c r="F210" s="95"/>
    </row>
    <row r="211" spans="1:3" ht="12.75">
      <c r="A211" s="1"/>
      <c r="C211" s="8"/>
    </row>
    <row r="212" spans="1:3" ht="12.75">
      <c r="A212" s="1"/>
      <c r="C212" s="8"/>
    </row>
    <row r="213" spans="1:3" ht="12.75">
      <c r="A213" s="1"/>
      <c r="C213" s="8"/>
    </row>
    <row r="214" spans="1:6" ht="12.75">
      <c r="A214" s="1"/>
      <c r="C214" s="9" t="s">
        <v>398</v>
      </c>
      <c r="F214" s="9" t="s">
        <v>399</v>
      </c>
    </row>
    <row r="215" ht="12.75">
      <c r="A215" s="1"/>
    </row>
    <row r="216" spans="1:2" ht="12.75">
      <c r="A216" s="100"/>
      <c r="B216" s="100"/>
    </row>
    <row r="217" spans="1:2" ht="12.75">
      <c r="A217" s="100"/>
      <c r="B217" s="100"/>
    </row>
    <row r="218" ht="12.75">
      <c r="C218" s="8"/>
    </row>
    <row r="219" ht="12.75">
      <c r="C219" s="12"/>
    </row>
    <row r="220" ht="12.75">
      <c r="C220" s="13"/>
    </row>
  </sheetData>
  <sheetProtection/>
  <mergeCells count="4">
    <mergeCell ref="A216:B217"/>
    <mergeCell ref="A12:N12"/>
    <mergeCell ref="A5:N8"/>
    <mergeCell ref="A13:A14"/>
  </mergeCells>
  <printOptions horizontalCentered="1"/>
  <pageMargins left="0.1968503937007874" right="0.1968503937007874" top="0.3937007874015748" bottom="0.2755905511811024" header="0.35433070866141736" footer="0.1968503937007874"/>
  <pageSetup blackAndWhite="1" fitToHeight="25" horizontalDpi="600" verticalDpi="600" orientation="landscape" paperSize="9" scale="75" r:id="rId1"/>
  <rowBreaks count="5" manualBreakCount="5">
    <brk id="43" max="13" man="1"/>
    <brk id="82" max="13" man="1"/>
    <brk id="120" max="13" man="1"/>
    <brk id="158" max="13" man="1"/>
    <brk id="193" max="13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Тимофеев </dc:creator>
  <cp:keywords/>
  <dc:description/>
  <cp:lastModifiedBy>ElenaPEO</cp:lastModifiedBy>
  <cp:lastPrinted>2018-03-16T07:56:42Z</cp:lastPrinted>
  <dcterms:created xsi:type="dcterms:W3CDTF">2002-05-16T13:21:04Z</dcterms:created>
  <dcterms:modified xsi:type="dcterms:W3CDTF">2018-03-16T08:05:31Z</dcterms:modified>
  <cp:category/>
  <cp:version/>
  <cp:contentType/>
  <cp:contentStatus/>
</cp:coreProperties>
</file>